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40" windowHeight="12435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4519"/>
</workbook>
</file>

<file path=xl/calcChain.xml><?xml version="1.0" encoding="utf-8"?>
<calcChain xmlns="http://schemas.openxmlformats.org/spreadsheetml/2006/main"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7"/>
  <c r="H7"/>
  <c r="G6"/>
  <c r="H6"/>
  <c r="G5"/>
  <c r="H5"/>
  <c r="G4"/>
  <c r="H4"/>
  <c r="C1"/>
  <c r="B1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7"/>
  <c r="H7"/>
  <c r="G6"/>
  <c r="H6"/>
  <c r="G5"/>
  <c r="H5"/>
  <c r="G4"/>
  <c r="H4"/>
  <c r="C1"/>
  <c r="B18" i="1"/>
  <c r="B1" i="4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G49"/>
  <c r="H49"/>
  <c r="G48"/>
  <c r="H48"/>
  <c r="G47"/>
  <c r="H47"/>
  <c r="G46"/>
  <c r="H46"/>
  <c r="G45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7"/>
  <c r="H7"/>
  <c r="G6"/>
  <c r="H6"/>
  <c r="G5"/>
  <c r="H5"/>
  <c r="G4"/>
  <c r="H4"/>
  <c r="C1"/>
  <c r="B17" i="1"/>
  <c r="B1" i="3"/>
  <c r="C17" i="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G32"/>
  <c r="H32"/>
  <c r="G31"/>
  <c r="G30"/>
  <c r="G29"/>
  <c r="G28"/>
  <c r="H28"/>
  <c r="G27"/>
  <c r="G26"/>
  <c r="G25"/>
  <c r="G24"/>
  <c r="H24"/>
  <c r="G23"/>
  <c r="G22"/>
  <c r="G21"/>
  <c r="G20"/>
  <c r="H20"/>
  <c r="G19"/>
  <c r="G18"/>
  <c r="G17"/>
  <c r="G16"/>
  <c r="H16"/>
  <c r="G15"/>
  <c r="G14"/>
  <c r="H14"/>
  <c r="G13"/>
  <c r="H13"/>
  <c r="G12"/>
  <c r="H12"/>
  <c r="G11"/>
  <c r="G10"/>
  <c r="G9"/>
  <c r="G8"/>
  <c r="H8"/>
  <c r="G7"/>
  <c r="G6"/>
  <c r="G5"/>
  <c r="H5"/>
  <c r="G4"/>
  <c r="H203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1"/>
  <c r="H30"/>
  <c r="H29"/>
  <c r="H27"/>
  <c r="H26"/>
  <c r="H25"/>
  <c r="H23"/>
  <c r="H22"/>
  <c r="H21"/>
  <c r="H19"/>
  <c r="H18"/>
  <c r="H17"/>
  <c r="H15"/>
  <c r="H11"/>
  <c r="H10"/>
  <c r="H9"/>
  <c r="H7"/>
  <c r="H6"/>
  <c r="H4"/>
  <c r="C18" i="1"/>
  <c r="B19"/>
  <c r="C1" i="2"/>
  <c r="B16" i="1"/>
  <c r="B1" i="2"/>
  <c r="C19" i="1"/>
  <c r="H1" i="5"/>
  <c r="G1"/>
  <c r="E19" i="1"/>
  <c r="H1" i="4"/>
  <c r="G1"/>
  <c r="E18" i="1"/>
  <c r="A10"/>
  <c r="H1" i="3"/>
  <c r="G1"/>
  <c r="E17" i="1"/>
  <c r="H1" i="2"/>
  <c r="G1"/>
  <c r="E16" i="1"/>
  <c r="C16"/>
  <c r="C10"/>
  <c r="E10" s="1"/>
</calcChain>
</file>

<file path=xl/sharedStrings.xml><?xml version="1.0" encoding="utf-8"?>
<sst xmlns="http://schemas.openxmlformats.org/spreadsheetml/2006/main" count="189" uniqueCount="161">
  <si>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</si>
  <si>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</si>
  <si>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</si>
  <si>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</si>
  <si>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</si>
  <si>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</si>
  <si>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</si>
  <si>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</si>
  <si>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</si>
  <si>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</si>
  <si>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</si>
  <si>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</si>
  <si>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</si>
  <si>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</si>
  <si>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</si>
  <si>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</si>
  <si>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</si>
  <si>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</si>
  <si>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</si>
  <si>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</si>
  <si>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ISTITUTO COMPRENSIVO VIA BELFORTE DEL CHIENTI</t>
  </si>
  <si>
    <t>00156 ROMA (RM) VIA BELFORTE DEL CHIENTI, 24 C.F. 97712620588 C.M. RMIC8EQ00G</t>
  </si>
  <si>
    <t>18E del 08/01/2015</t>
  </si>
  <si>
    <t>20144E21610 del 04/12/2014</t>
  </si>
  <si>
    <t>8 del 02/01/2015</t>
  </si>
  <si>
    <t>PA 12 / 15 del 15/01/2015</t>
  </si>
  <si>
    <t>VA/0005093 del 31/12/2014</t>
  </si>
  <si>
    <t>8715004914 del 26/01/2015</t>
  </si>
  <si>
    <t>2216 del 31/12/2014</t>
  </si>
  <si>
    <t>14610070 del 28/01/2015</t>
  </si>
  <si>
    <t>14610013 del 21/01/2015</t>
  </si>
  <si>
    <t>27 del 31/01/2015</t>
  </si>
  <si>
    <t>28 del 31/01/2015</t>
  </si>
  <si>
    <t>15_08 del 06/03/2015</t>
  </si>
  <si>
    <t>FE_001_14 del 10/10/2014</t>
  </si>
  <si>
    <t>5/PA del 03/02/2015</t>
  </si>
  <si>
    <t>55/PA del 19/01/2015</t>
  </si>
  <si>
    <t>53 del 28/02/2015</t>
  </si>
  <si>
    <t>54 del 28/02/2015</t>
  </si>
  <si>
    <t>55 del 28/02/2015</t>
  </si>
  <si>
    <t>56 del 28/02/2015</t>
  </si>
  <si>
    <t>57 del 28/02/2015</t>
  </si>
  <si>
    <t>58 del 28/02/2015</t>
  </si>
  <si>
    <t>22/15PA del 03/03/2015</t>
  </si>
  <si>
    <t>21/15PA del 03/03/2015</t>
  </si>
  <si>
    <t>8715053787 del 13/03/2015</t>
  </si>
  <si>
    <t>372/2015 del 17/03/2015</t>
  </si>
  <si>
    <t>389/2015 del 19/03/2015</t>
  </si>
  <si>
    <t>150772081 del 02/03/2015</t>
  </si>
  <si>
    <t>150243928 del 02/01/2015</t>
  </si>
  <si>
    <t>V5/0003401 del 28/02/2015</t>
  </si>
  <si>
    <t>V5/0003983 del 28/02/2015</t>
  </si>
  <si>
    <t>59 del 28/02/2015</t>
  </si>
  <si>
    <t>60 del 28/02/2015</t>
  </si>
  <si>
    <t>15/PA del 16/03/2015</t>
  </si>
  <si>
    <t>PAE0001305 del 14/02/2015</t>
  </si>
  <si>
    <t>119 del 31/03/2015</t>
  </si>
  <si>
    <t>8715073042 del 02/04/2015</t>
  </si>
  <si>
    <t>00036/FTE del 31/03/2015</t>
  </si>
  <si>
    <t>00031/FTE del 31/03/2015</t>
  </si>
  <si>
    <t>PAE0007714 del 14/04/2015</t>
  </si>
  <si>
    <t>V5/0009059 del 16/04/2015</t>
  </si>
  <si>
    <t>634/2015 del 22/04/2015</t>
  </si>
  <si>
    <t>137 del 15/04/2015</t>
  </si>
  <si>
    <t>20154E10391 del 27/03/2015</t>
  </si>
  <si>
    <t>20154E10390 del 27/03/2015</t>
  </si>
  <si>
    <t>20154E13938 del 16/04/2015</t>
  </si>
  <si>
    <t>44/15PA del 28/04/2015</t>
  </si>
  <si>
    <t>680/2015 del 29/04/2015</t>
  </si>
  <si>
    <t>V5/0011602 del 30/04/2015</t>
  </si>
  <si>
    <t>23/PA del 21/04/2015</t>
  </si>
  <si>
    <t>15600328 del 29/04/2015</t>
  </si>
  <si>
    <t>638 del 07/04/2015</t>
  </si>
  <si>
    <t>2126 del 02/04/2015</t>
  </si>
  <si>
    <t>151274054 del 04/05/2015</t>
  </si>
  <si>
    <t>12/PA del 15/05/2015</t>
  </si>
  <si>
    <t>905/2015 del 25/05/2015</t>
  </si>
  <si>
    <t>001-2015-PA del 14/03/2015</t>
  </si>
  <si>
    <t>2/PA del 14/05/2015</t>
  </si>
  <si>
    <t>V5/0014937 del 31/05/2015</t>
  </si>
  <si>
    <t>68/15PA del 03/06/2015</t>
  </si>
  <si>
    <t>67/15PA del 03/06/2015</t>
  </si>
  <si>
    <t>PAE0015385 del 14/06/2015</t>
  </si>
  <si>
    <t>PA 507 / 15 del 15/06/2015</t>
  </si>
  <si>
    <t>15172 del 20/05/2015</t>
  </si>
  <si>
    <t>15177 del 25/05/2015</t>
  </si>
  <si>
    <t>15194 del 08/06/2015</t>
  </si>
  <si>
    <t>530/2015 del 30/06/2015</t>
  </si>
  <si>
    <t>591/PA del 07/05/2015</t>
  </si>
  <si>
    <t>V5/0018228 del 30/06/2015</t>
  </si>
  <si>
    <t>15600428 del 03/06/2015</t>
  </si>
  <si>
    <t>151800555 del 02/07/2015</t>
  </si>
  <si>
    <t>20154E20198 del 03/06/2015</t>
  </si>
  <si>
    <t>219 del 30/05/2015</t>
  </si>
  <si>
    <t>218 del 30/05/2015</t>
  </si>
  <si>
    <t>20154G02325 del 25/06/2015</t>
  </si>
  <si>
    <t>897/PA del 13/06/2015</t>
  </si>
  <si>
    <t>879/PA del 11/06/2015</t>
  </si>
  <si>
    <t>829/PA del 11/06/2015</t>
  </si>
  <si>
    <t>592/PA del 07/05/2015</t>
  </si>
  <si>
    <t>000001-2015-E del 06/07/2015</t>
  </si>
  <si>
    <t>20000374 del 10/07/2015</t>
  </si>
  <si>
    <t>2781E del 16/07/2015</t>
  </si>
  <si>
    <t>013-067370 del 17/07/2015</t>
  </si>
  <si>
    <t>120 del 21/07/2015</t>
  </si>
  <si>
    <t>00113/FTE del 17/07/2015</t>
  </si>
  <si>
    <t>00112/FTE del 17/07/2015</t>
  </si>
  <si>
    <t>15600554 del 20/07/2015</t>
  </si>
  <si>
    <t>43/PA del 31/07/2015</t>
  </si>
  <si>
    <t>42/PA del 30/07/2015</t>
  </si>
  <si>
    <t>105 del 01/08/2015</t>
  </si>
  <si>
    <t>726 del 05/08/2015</t>
  </si>
  <si>
    <t>PAE0022848 del 14/08/2015</t>
  </si>
  <si>
    <t>152307590 del 02/09/2015</t>
  </si>
  <si>
    <t>104/15PA del 02/09/2015</t>
  </si>
  <si>
    <t>105/15PA del 02/09/2015</t>
  </si>
  <si>
    <t>8715201803 del 03/09/2015</t>
  </si>
  <si>
    <t>8715201818 del 03/09/2015</t>
  </si>
  <si>
    <t>8715201856 del 03/09/2015</t>
  </si>
  <si>
    <t>8715201879 del 03/09/2015</t>
  </si>
  <si>
    <t>8715201888 del 03/09/2015</t>
  </si>
  <si>
    <t>8715201894 del 03/09/2015</t>
  </si>
  <si>
    <t>8715218034 del 17/09/2015</t>
  </si>
  <si>
    <t>133 del 18/09/2015</t>
  </si>
  <si>
    <t>SV24081 del 09/10/2015</t>
  </si>
  <si>
    <t>V5/0027699 del 30/09/2015</t>
  </si>
  <si>
    <t>8715249536 del 23/10/2015</t>
  </si>
  <si>
    <t>871 del 14/10/2015</t>
  </si>
  <si>
    <t>FATTPA 15_15 del 24/11/2015</t>
  </si>
  <si>
    <t>151/SP del 30/10/2015</t>
  </si>
  <si>
    <t>309 del 29/10/2015</t>
  </si>
  <si>
    <t>1310/PA del 19/09/2015</t>
  </si>
  <si>
    <t>48/PA del 01/10/2015</t>
  </si>
  <si>
    <t>152/SP del 30/10/2015</t>
  </si>
  <si>
    <t>15600783 del 28/10/2015</t>
  </si>
  <si>
    <t>V5/0030718 del 31/10/2015</t>
  </si>
  <si>
    <t>V5/0023655 del 31/08/2015</t>
  </si>
  <si>
    <t>152825738 del 02/11/2015</t>
  </si>
  <si>
    <t>4881 del 05/10/2015</t>
  </si>
  <si>
    <t>4882 del 05/10/2015</t>
  </si>
  <si>
    <t>4883 del 05/10/2015</t>
  </si>
  <si>
    <t>138/E del 09/11/2015</t>
  </si>
  <si>
    <t>8715276178 del 16/11/2015</t>
  </si>
  <si>
    <t>3476E del 16/11/2015</t>
  </si>
  <si>
    <t>1477/2015 del 19/11/2015</t>
  </si>
  <si>
    <t>20154E37932 del 27/10/2015</t>
  </si>
  <si>
    <t>V5/0035052 del 30/11/2015</t>
  </si>
  <si>
    <t>304 del 30/11/2015</t>
  </si>
  <si>
    <t>3591E del 30/11/2015</t>
  </si>
  <si>
    <t>1605/PA del 24/10/2015</t>
  </si>
  <si>
    <t>1085 del 25/11/2015</t>
  </si>
  <si>
    <t>151/15PA del 02/12/2015</t>
  </si>
  <si>
    <t>152/15PA del 02/12/2015</t>
  </si>
  <si>
    <t>1561/2015 del 03/12/2015</t>
  </si>
  <si>
    <t>8715310714 del 07/12/2015</t>
  </si>
  <si>
    <t>17PA-2015 del 09/12/2015</t>
  </si>
  <si>
    <t>1582/2015 del 10/12/2015</t>
  </si>
  <si>
    <t>FATTPA 59_15 del 11/12/2015</t>
  </si>
  <si>
    <t>3880 del 21/11/2015</t>
  </si>
  <si>
    <t>2015PA0012705 del 30/11/2015</t>
  </si>
  <si>
    <t>PAE0037574 del 14/12/2015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</si>
</sst>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7" workbookViewId="0">
      <selection activeCell="B1" sqref="B1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2">
      <c r="A1" s="3"/>
    </row>
    <row r="2" spans="1:12" ht="15.95" customHeight="1">
      <c r="B2" s="5" t="s">
        <v>20</v>
      </c>
    </row>
    <row r="3" spans="1:12" ht="12.75" customHeight="1">
      <c r="B3" s="2" t="s">
        <v>21</v>
      </c>
    </row>
    <row r="4" spans="1:12" ht="15.75" thickBot="1"/>
    <row r="5" spans="1:12" ht="18" customHeight="1" thickBot="1">
      <c r="B5" s="13" t="s">
        <v>19</v>
      </c>
      <c r="F5" s="26">
        <v>2015</v>
      </c>
    </row>
    <row r="7" spans="1:12" ht="30" customHeight="1">
      <c r="A7" s="29" t="s">
        <v>1</v>
      </c>
      <c r="B7" s="30"/>
      <c r="C7" s="30"/>
      <c r="D7" s="30"/>
      <c r="E7" s="30"/>
      <c r="F7" s="31"/>
    </row>
    <row r="8" spans="1:12" ht="27" customHeight="1">
      <c r="A8" s="29" t="s">
        <v>12</v>
      </c>
      <c r="B8" s="30"/>
      <c r="C8" s="30"/>
      <c r="D8" s="30"/>
      <c r="E8" s="30"/>
      <c r="F8" s="31"/>
    </row>
    <row r="9" spans="1:12" ht="30.75" customHeight="1">
      <c r="A9" s="43" t="s">
        <v>0</v>
      </c>
      <c r="B9" s="33"/>
      <c r="C9" s="32" t="s">
        <v>6</v>
      </c>
      <c r="D9" s="33"/>
      <c r="E9" s="44" t="s">
        <v>13</v>
      </c>
      <c r="F9" s="45"/>
    </row>
    <row r="10" spans="1:12" ht="29.25" customHeight="1" thickBot="1">
      <c r="A10" s="36">
        <f>SUM(B16:B19)</f>
        <v>143</v>
      </c>
      <c r="B10" s="37"/>
      <c r="C10" s="50">
        <f>SUM(C16:D19)</f>
        <v>150036.15000000002</v>
      </c>
      <c r="D10" s="37"/>
      <c r="E10" s="38">
        <f>('Trimestre 1'!H1+'Trimestre 2'!H1+'Trimestre 3'!H1+'Trimestre 4'!H1)/C10</f>
        <v>8.303933951917589</v>
      </c>
      <c r="F10" s="3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40" t="s">
        <v>2</v>
      </c>
      <c r="B13" s="41"/>
      <c r="C13" s="41"/>
      <c r="D13" s="41"/>
      <c r="E13" s="41"/>
      <c r="F13" s="42"/>
    </row>
    <row r="14" spans="1:12" ht="27" customHeight="1">
      <c r="A14" s="29" t="s">
        <v>3</v>
      </c>
      <c r="B14" s="30"/>
      <c r="C14" s="30"/>
      <c r="D14" s="30"/>
      <c r="E14" s="30"/>
      <c r="F14" s="31"/>
    </row>
    <row r="15" spans="1:12" ht="46.5" customHeight="1">
      <c r="A15" s="21" t="s">
        <v>4</v>
      </c>
      <c r="B15" s="27" t="s">
        <v>0</v>
      </c>
      <c r="C15" s="32" t="s">
        <v>6</v>
      </c>
      <c r="D15" s="33"/>
      <c r="E15" s="34" t="s">
        <v>14</v>
      </c>
      <c r="F15" s="35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16</v>
      </c>
      <c r="C16" s="51">
        <f>'Trimestre 1'!B1</f>
        <v>22654.69</v>
      </c>
      <c r="D16" s="52"/>
      <c r="E16" s="51">
        <f>'Trimestre 1'!G1</f>
        <v>-6.5726297733493588</v>
      </c>
      <c r="F16" s="53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f>'Trimestre 2'!C1</f>
        <v>47</v>
      </c>
      <c r="C17" s="51">
        <f>'Trimestre 2'!B1</f>
        <v>43498.210000000006</v>
      </c>
      <c r="D17" s="52"/>
      <c r="E17" s="51">
        <f>'Trimestre 2'!G1</f>
        <v>5.9486585769851228</v>
      </c>
      <c r="F17" s="53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f>'Trimestre 3'!C1</f>
        <v>40</v>
      </c>
      <c r="C18" s="51">
        <f>'Trimestre 3'!B1</f>
        <v>32598.649999999998</v>
      </c>
      <c r="D18" s="52"/>
      <c r="E18" s="51">
        <f>'Trimestre 3'!G1</f>
        <v>-6.2832003779297629</v>
      </c>
      <c r="F18" s="53"/>
    </row>
    <row r="19" spans="1:12" ht="21.75" customHeight="1" thickBot="1">
      <c r="A19" s="24" t="s">
        <v>18</v>
      </c>
      <c r="B19" s="25">
        <f>'Trimestre 4'!C1</f>
        <v>40</v>
      </c>
      <c r="C19" s="47">
        <f>'Trimestre 4'!B1</f>
        <v>51284.60000000002</v>
      </c>
      <c r="D19" s="49"/>
      <c r="E19" s="47">
        <f>'Trimestre 4'!G1</f>
        <v>26.145451461062379</v>
      </c>
      <c r="F19" s="48"/>
    </row>
    <row r="20" spans="1:12" ht="46.5" customHeight="1">
      <c r="A20" s="11"/>
      <c r="B20" s="12"/>
      <c r="C20" s="46"/>
      <c r="D20" s="46"/>
      <c r="E20" s="12"/>
      <c r="F20" s="12"/>
    </row>
  </sheetData>
  <mergeCells count="21"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22654.69</v>
      </c>
      <c r="C1">
        <f>COUNTA(A4:A203)</f>
        <v>16</v>
      </c>
      <c r="G1" s="20">
        <f>IF(B1&lt;&gt;0,H1/B1,0)</f>
        <v>-6.5726297733493588</v>
      </c>
      <c r="H1" s="19">
        <f>SUM(H4:H195)</f>
        <v>-148900.88999999998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1080</v>
      </c>
      <c r="C4" s="17">
        <v>42042</v>
      </c>
      <c r="D4" s="17">
        <v>42017</v>
      </c>
      <c r="E4" s="17"/>
      <c r="F4" s="17"/>
      <c r="G4" s="1">
        <f>D4-C4-(F4-E4)</f>
        <v>-25</v>
      </c>
      <c r="H4" s="16">
        <f>B4*G4</f>
        <v>-27000</v>
      </c>
    </row>
    <row r="5" spans="1:8">
      <c r="A5" s="28" t="s">
        <v>23</v>
      </c>
      <c r="B5" s="16">
        <v>232.52</v>
      </c>
      <c r="C5" s="17">
        <v>42048</v>
      </c>
      <c r="D5" s="17">
        <v>42024</v>
      </c>
      <c r="E5" s="17"/>
      <c r="F5" s="17"/>
      <c r="G5" s="1">
        <f t="shared" ref="G5:G68" si="0">D5-C5-(F5-E5)</f>
        <v>-24</v>
      </c>
      <c r="H5" s="16">
        <f t="shared" ref="H5:H68" si="1">B5*G5</f>
        <v>-5580.4800000000005</v>
      </c>
    </row>
    <row r="6" spans="1:8">
      <c r="A6" s="28" t="s">
        <v>24</v>
      </c>
      <c r="B6" s="16">
        <v>42.13</v>
      </c>
      <c r="C6" s="17">
        <v>42036</v>
      </c>
      <c r="D6" s="17">
        <v>42024</v>
      </c>
      <c r="E6" s="17"/>
      <c r="F6" s="17"/>
      <c r="G6" s="1">
        <f t="shared" si="0"/>
        <v>-12</v>
      </c>
      <c r="H6" s="16">
        <f t="shared" si="1"/>
        <v>-505.56000000000006</v>
      </c>
    </row>
    <row r="7" spans="1:8">
      <c r="A7" s="28" t="s">
        <v>25</v>
      </c>
      <c r="B7" s="16">
        <v>390.91</v>
      </c>
      <c r="C7" s="17">
        <v>42050</v>
      </c>
      <c r="D7" s="17">
        <v>42024</v>
      </c>
      <c r="E7" s="17"/>
      <c r="F7" s="17"/>
      <c r="G7" s="1">
        <f t="shared" si="0"/>
        <v>-26</v>
      </c>
      <c r="H7" s="16">
        <f t="shared" si="1"/>
        <v>-10163.66</v>
      </c>
    </row>
    <row r="8" spans="1:8">
      <c r="A8" s="28" t="s">
        <v>26</v>
      </c>
      <c r="B8" s="16">
        <v>7253.52</v>
      </c>
      <c r="C8" s="17">
        <v>42035</v>
      </c>
      <c r="D8" s="17">
        <v>42049</v>
      </c>
      <c r="E8" s="17"/>
      <c r="F8" s="17"/>
      <c r="G8" s="1">
        <f t="shared" si="0"/>
        <v>14</v>
      </c>
      <c r="H8" s="16">
        <f t="shared" si="1"/>
        <v>101549.28</v>
      </c>
    </row>
    <row r="9" spans="1:8">
      <c r="A9" s="28" t="s">
        <v>27</v>
      </c>
      <c r="B9" s="16">
        <v>20.010000000000002</v>
      </c>
      <c r="C9" s="17">
        <v>42060</v>
      </c>
      <c r="D9" s="17">
        <v>42049</v>
      </c>
      <c r="E9" s="17"/>
      <c r="F9" s="17"/>
      <c r="G9" s="1">
        <f t="shared" si="0"/>
        <v>-11</v>
      </c>
      <c r="H9" s="16">
        <f t="shared" si="1"/>
        <v>-220.11</v>
      </c>
    </row>
    <row r="10" spans="1:8">
      <c r="A10" s="28" t="s">
        <v>28</v>
      </c>
      <c r="B10" s="16">
        <v>242.1</v>
      </c>
      <c r="C10" s="17">
        <v>42034</v>
      </c>
      <c r="D10" s="17">
        <v>42049</v>
      </c>
      <c r="E10" s="17"/>
      <c r="F10" s="17"/>
      <c r="G10" s="1">
        <f t="shared" si="0"/>
        <v>15</v>
      </c>
      <c r="H10" s="16">
        <f t="shared" si="1"/>
        <v>3631.5</v>
      </c>
    </row>
    <row r="11" spans="1:8">
      <c r="A11" s="28" t="s">
        <v>29</v>
      </c>
      <c r="B11" s="16">
        <v>89</v>
      </c>
      <c r="C11" s="17">
        <v>42063</v>
      </c>
      <c r="D11" s="17">
        <v>42060</v>
      </c>
      <c r="E11" s="17"/>
      <c r="F11" s="17"/>
      <c r="G11" s="1">
        <f t="shared" si="0"/>
        <v>-3</v>
      </c>
      <c r="H11" s="16">
        <f t="shared" si="1"/>
        <v>-267</v>
      </c>
    </row>
    <row r="12" spans="1:8">
      <c r="A12" s="28" t="s">
        <v>30</v>
      </c>
      <c r="B12" s="16">
        <v>89.25</v>
      </c>
      <c r="C12" s="17">
        <v>42063</v>
      </c>
      <c r="D12" s="17">
        <v>42060</v>
      </c>
      <c r="E12" s="17"/>
      <c r="F12" s="17"/>
      <c r="G12" s="1">
        <f t="shared" si="0"/>
        <v>-3</v>
      </c>
      <c r="H12" s="16">
        <f t="shared" si="1"/>
        <v>-267.75</v>
      </c>
    </row>
    <row r="13" spans="1:8">
      <c r="A13" s="28" t="s">
        <v>31</v>
      </c>
      <c r="B13" s="16">
        <v>200</v>
      </c>
      <c r="C13" s="17">
        <v>42065</v>
      </c>
      <c r="D13" s="17">
        <v>42060</v>
      </c>
      <c r="E13" s="17"/>
      <c r="F13" s="17"/>
      <c r="G13" s="1">
        <f t="shared" si="0"/>
        <v>-5</v>
      </c>
      <c r="H13" s="16">
        <f t="shared" si="1"/>
        <v>-1000</v>
      </c>
    </row>
    <row r="14" spans="1:8">
      <c r="A14" s="28" t="s">
        <v>32</v>
      </c>
      <c r="B14" s="16">
        <v>409.09</v>
      </c>
      <c r="C14" s="17">
        <v>42065</v>
      </c>
      <c r="D14" s="17">
        <v>42074</v>
      </c>
      <c r="E14" s="17"/>
      <c r="F14" s="17"/>
      <c r="G14" s="1">
        <f t="shared" si="0"/>
        <v>9</v>
      </c>
      <c r="H14" s="16">
        <f t="shared" si="1"/>
        <v>3681.81</v>
      </c>
    </row>
    <row r="15" spans="1:8">
      <c r="A15" s="28" t="s">
        <v>30</v>
      </c>
      <c r="B15" s="16">
        <v>5</v>
      </c>
      <c r="C15" s="17">
        <v>42063</v>
      </c>
      <c r="D15" s="17">
        <v>42074</v>
      </c>
      <c r="E15" s="17"/>
      <c r="F15" s="17"/>
      <c r="G15" s="1">
        <f t="shared" si="0"/>
        <v>11</v>
      </c>
      <c r="H15" s="16">
        <f t="shared" si="1"/>
        <v>55</v>
      </c>
    </row>
    <row r="16" spans="1:8">
      <c r="A16" s="28" t="s">
        <v>33</v>
      </c>
      <c r="B16" s="16">
        <v>9920</v>
      </c>
      <c r="C16" s="17">
        <v>42099</v>
      </c>
      <c r="D16" s="17">
        <v>42082</v>
      </c>
      <c r="E16" s="17"/>
      <c r="F16" s="17"/>
      <c r="G16" s="1">
        <f t="shared" si="0"/>
        <v>-17</v>
      </c>
      <c r="H16" s="16">
        <f t="shared" si="1"/>
        <v>-168640</v>
      </c>
    </row>
    <row r="17" spans="1:8">
      <c r="A17" s="28" t="s">
        <v>34</v>
      </c>
      <c r="B17" s="16">
        <v>2400</v>
      </c>
      <c r="C17" s="17">
        <v>42099</v>
      </c>
      <c r="D17" s="17">
        <v>42082</v>
      </c>
      <c r="E17" s="17"/>
      <c r="F17" s="17"/>
      <c r="G17" s="1">
        <f t="shared" si="0"/>
        <v>-17</v>
      </c>
      <c r="H17" s="16">
        <f t="shared" si="1"/>
        <v>-40800</v>
      </c>
    </row>
    <row r="18" spans="1:8">
      <c r="A18" s="28" t="s">
        <v>35</v>
      </c>
      <c r="B18" s="16">
        <v>137.76</v>
      </c>
      <c r="C18" s="17">
        <v>42094</v>
      </c>
      <c r="D18" s="17">
        <v>42082</v>
      </c>
      <c r="E18" s="17"/>
      <c r="F18" s="17"/>
      <c r="G18" s="1">
        <f t="shared" si="0"/>
        <v>-12</v>
      </c>
      <c r="H18" s="16">
        <f t="shared" si="1"/>
        <v>-1653.12</v>
      </c>
    </row>
    <row r="19" spans="1:8">
      <c r="A19" s="28" t="s">
        <v>36</v>
      </c>
      <c r="B19" s="16">
        <v>143.4</v>
      </c>
      <c r="C19" s="17">
        <v>42094</v>
      </c>
      <c r="D19" s="17">
        <v>42082</v>
      </c>
      <c r="E19" s="17"/>
      <c r="F19" s="17"/>
      <c r="G19" s="1">
        <f t="shared" si="0"/>
        <v>-12</v>
      </c>
      <c r="H19" s="16">
        <f t="shared" si="1"/>
        <v>-1720.8000000000002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43498.210000000006</v>
      </c>
      <c r="C1">
        <f>COUNTA(A4:A203)</f>
        <v>47</v>
      </c>
      <c r="G1" s="20">
        <f>IF(B1&lt;&gt;0,H1/B1,0)</f>
        <v>5.9486585769851228</v>
      </c>
      <c r="H1" s="19">
        <f>SUM(H4:H195)</f>
        <v>258756.00000000006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37</v>
      </c>
      <c r="B4" s="16">
        <v>204.54</v>
      </c>
      <c r="C4" s="17">
        <v>42093</v>
      </c>
      <c r="D4" s="17">
        <v>42115</v>
      </c>
      <c r="E4" s="17"/>
      <c r="F4" s="17"/>
      <c r="G4" s="1">
        <f>D4-C4-(F4-E4)</f>
        <v>22</v>
      </c>
      <c r="H4" s="16">
        <f>B4*G4</f>
        <v>4499.88</v>
      </c>
    </row>
    <row r="5" spans="1:8">
      <c r="A5" s="28" t="s">
        <v>38</v>
      </c>
      <c r="B5" s="16">
        <v>230</v>
      </c>
      <c r="C5" s="17">
        <v>42093</v>
      </c>
      <c r="D5" s="17">
        <v>42118</v>
      </c>
      <c r="E5" s="17"/>
      <c r="F5" s="17"/>
      <c r="G5" s="1">
        <f t="shared" ref="G5:G68" si="0">D5-C5-(F5-E5)</f>
        <v>25</v>
      </c>
      <c r="H5" s="16">
        <f t="shared" ref="H5:H68" si="1">B5*G5</f>
        <v>5750</v>
      </c>
    </row>
    <row r="6" spans="1:8">
      <c r="A6" s="28" t="s">
        <v>39</v>
      </c>
      <c r="B6" s="16">
        <v>230</v>
      </c>
      <c r="C6" s="17">
        <v>42093</v>
      </c>
      <c r="D6" s="17">
        <v>42118</v>
      </c>
      <c r="E6" s="17"/>
      <c r="F6" s="17"/>
      <c r="G6" s="1">
        <f t="shared" si="0"/>
        <v>25</v>
      </c>
      <c r="H6" s="16">
        <f t="shared" si="1"/>
        <v>5750</v>
      </c>
    </row>
    <row r="7" spans="1:8">
      <c r="A7" s="28" t="s">
        <v>40</v>
      </c>
      <c r="B7" s="16">
        <v>204.54</v>
      </c>
      <c r="C7" s="17">
        <v>42093</v>
      </c>
      <c r="D7" s="17">
        <v>42118</v>
      </c>
      <c r="E7" s="17"/>
      <c r="F7" s="17"/>
      <c r="G7" s="1">
        <f t="shared" si="0"/>
        <v>25</v>
      </c>
      <c r="H7" s="16">
        <f t="shared" si="1"/>
        <v>5113.5</v>
      </c>
    </row>
    <row r="8" spans="1:8">
      <c r="A8" s="28" t="s">
        <v>41</v>
      </c>
      <c r="B8" s="16">
        <v>303.2</v>
      </c>
      <c r="C8" s="17">
        <v>42093</v>
      </c>
      <c r="D8" s="17">
        <v>42118</v>
      </c>
      <c r="E8" s="17"/>
      <c r="F8" s="17"/>
      <c r="G8" s="1">
        <f t="shared" si="0"/>
        <v>25</v>
      </c>
      <c r="H8" s="16">
        <f t="shared" si="1"/>
        <v>7580</v>
      </c>
    </row>
    <row r="9" spans="1:8">
      <c r="A9" s="28" t="s">
        <v>42</v>
      </c>
      <c r="B9" s="16">
        <v>207.2</v>
      </c>
      <c r="C9" s="17">
        <v>42093</v>
      </c>
      <c r="D9" s="17">
        <v>42118</v>
      </c>
      <c r="E9" s="17"/>
      <c r="F9" s="17"/>
      <c r="G9" s="1">
        <f t="shared" si="0"/>
        <v>25</v>
      </c>
      <c r="H9" s="16">
        <f t="shared" si="1"/>
        <v>5180</v>
      </c>
    </row>
    <row r="10" spans="1:8">
      <c r="A10" s="28" t="s">
        <v>43</v>
      </c>
      <c r="B10" s="16">
        <v>120</v>
      </c>
      <c r="C10" s="17">
        <v>42097</v>
      </c>
      <c r="D10" s="17">
        <v>42118</v>
      </c>
      <c r="E10" s="17"/>
      <c r="F10" s="17"/>
      <c r="G10" s="1">
        <f t="shared" si="0"/>
        <v>21</v>
      </c>
      <c r="H10" s="16">
        <f t="shared" si="1"/>
        <v>2520</v>
      </c>
    </row>
    <row r="11" spans="1:8">
      <c r="A11" s="28" t="s">
        <v>44</v>
      </c>
      <c r="B11" s="16">
        <v>192</v>
      </c>
      <c r="C11" s="17">
        <v>42097</v>
      </c>
      <c r="D11" s="17">
        <v>42118</v>
      </c>
      <c r="E11" s="17"/>
      <c r="F11" s="17"/>
      <c r="G11" s="1">
        <f t="shared" si="0"/>
        <v>21</v>
      </c>
      <c r="H11" s="16">
        <f t="shared" si="1"/>
        <v>4032</v>
      </c>
    </row>
    <row r="12" spans="1:8">
      <c r="A12" s="28" t="s">
        <v>45</v>
      </c>
      <c r="B12" s="16">
        <v>32.72</v>
      </c>
      <c r="C12" s="17">
        <v>42106</v>
      </c>
      <c r="D12" s="17">
        <v>42118</v>
      </c>
      <c r="E12" s="17"/>
      <c r="F12" s="17"/>
      <c r="G12" s="1">
        <f t="shared" si="0"/>
        <v>12</v>
      </c>
      <c r="H12" s="16">
        <f t="shared" si="1"/>
        <v>392.64</v>
      </c>
    </row>
    <row r="13" spans="1:8">
      <c r="A13" s="28" t="s">
        <v>46</v>
      </c>
      <c r="B13" s="16">
        <v>354</v>
      </c>
      <c r="C13" s="17">
        <v>42110</v>
      </c>
      <c r="D13" s="17">
        <v>42118</v>
      </c>
      <c r="E13" s="17"/>
      <c r="F13" s="17"/>
      <c r="G13" s="1">
        <f t="shared" si="0"/>
        <v>8</v>
      </c>
      <c r="H13" s="16">
        <f t="shared" si="1"/>
        <v>2832</v>
      </c>
    </row>
    <row r="14" spans="1:8">
      <c r="A14" s="28" t="s">
        <v>47</v>
      </c>
      <c r="B14" s="16">
        <v>354</v>
      </c>
      <c r="C14" s="17">
        <v>42112</v>
      </c>
      <c r="D14" s="17">
        <v>42118</v>
      </c>
      <c r="E14" s="17"/>
      <c r="F14" s="17"/>
      <c r="G14" s="1">
        <f t="shared" si="0"/>
        <v>6</v>
      </c>
      <c r="H14" s="16">
        <f t="shared" si="1"/>
        <v>2124</v>
      </c>
    </row>
    <row r="15" spans="1:8">
      <c r="A15" s="28" t="s">
        <v>48</v>
      </c>
      <c r="B15" s="16">
        <v>45.85</v>
      </c>
      <c r="C15" s="17">
        <v>42110</v>
      </c>
      <c r="D15" s="17">
        <v>42118</v>
      </c>
      <c r="E15" s="17"/>
      <c r="F15" s="17"/>
      <c r="G15" s="1">
        <f t="shared" si="0"/>
        <v>8</v>
      </c>
      <c r="H15" s="16">
        <f t="shared" si="1"/>
        <v>366.8</v>
      </c>
    </row>
    <row r="16" spans="1:8">
      <c r="A16" s="28" t="s">
        <v>49</v>
      </c>
      <c r="B16" s="16">
        <v>108.37</v>
      </c>
      <c r="C16" s="17">
        <v>42110</v>
      </c>
      <c r="D16" s="17">
        <v>42118</v>
      </c>
      <c r="E16" s="17"/>
      <c r="F16" s="17"/>
      <c r="G16" s="1">
        <f t="shared" si="0"/>
        <v>8</v>
      </c>
      <c r="H16" s="16">
        <f t="shared" si="1"/>
        <v>866.96</v>
      </c>
    </row>
    <row r="17" spans="1:8">
      <c r="A17" s="28" t="s">
        <v>50</v>
      </c>
      <c r="B17" s="16">
        <v>5945.51</v>
      </c>
      <c r="C17" s="17">
        <v>42091</v>
      </c>
      <c r="D17" s="17">
        <v>42124</v>
      </c>
      <c r="E17" s="17"/>
      <c r="F17" s="17"/>
      <c r="G17" s="1">
        <f t="shared" si="0"/>
        <v>33</v>
      </c>
      <c r="H17" s="16">
        <f t="shared" si="1"/>
        <v>196201.83000000002</v>
      </c>
    </row>
    <row r="18" spans="1:8">
      <c r="A18" s="28" t="s">
        <v>51</v>
      </c>
      <c r="B18" s="16">
        <v>5945.51</v>
      </c>
      <c r="C18" s="17">
        <v>42091</v>
      </c>
      <c r="D18" s="17">
        <v>42124</v>
      </c>
      <c r="E18" s="17"/>
      <c r="F18" s="17"/>
      <c r="G18" s="1">
        <f t="shared" si="0"/>
        <v>33</v>
      </c>
      <c r="H18" s="16">
        <f t="shared" si="1"/>
        <v>196201.83000000002</v>
      </c>
    </row>
    <row r="19" spans="1:8">
      <c r="A19" s="28" t="s">
        <v>52</v>
      </c>
      <c r="B19" s="16">
        <v>204.54</v>
      </c>
      <c r="C19" s="17">
        <v>42093</v>
      </c>
      <c r="D19" s="17">
        <v>42124</v>
      </c>
      <c r="E19" s="17"/>
      <c r="F19" s="17"/>
      <c r="G19" s="1">
        <f t="shared" si="0"/>
        <v>31</v>
      </c>
      <c r="H19" s="16">
        <f t="shared" si="1"/>
        <v>6340.74</v>
      </c>
    </row>
    <row r="20" spans="1:8">
      <c r="A20" s="28" t="s">
        <v>53</v>
      </c>
      <c r="B20" s="16">
        <v>207.2</v>
      </c>
      <c r="C20" s="17">
        <v>42093</v>
      </c>
      <c r="D20" s="17">
        <v>42124</v>
      </c>
      <c r="E20" s="17"/>
      <c r="F20" s="17"/>
      <c r="G20" s="1">
        <f t="shared" si="0"/>
        <v>31</v>
      </c>
      <c r="H20" s="16">
        <f t="shared" si="1"/>
        <v>6423.2</v>
      </c>
    </row>
    <row r="21" spans="1:8">
      <c r="A21" s="28" t="s">
        <v>54</v>
      </c>
      <c r="B21" s="16">
        <v>464.12</v>
      </c>
      <c r="C21" s="17">
        <v>42124</v>
      </c>
      <c r="D21" s="17">
        <v>42124</v>
      </c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 t="s">
        <v>55</v>
      </c>
      <c r="B22" s="16">
        <v>112</v>
      </c>
      <c r="C22" s="17">
        <v>42124</v>
      </c>
      <c r="D22" s="17">
        <v>42124</v>
      </c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 t="s">
        <v>56</v>
      </c>
      <c r="B23" s="16">
        <v>685.13</v>
      </c>
      <c r="C23" s="17">
        <v>42124</v>
      </c>
      <c r="D23" s="17">
        <v>42124</v>
      </c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 t="s">
        <v>57</v>
      </c>
      <c r="B24" s="16">
        <v>25.76</v>
      </c>
      <c r="C24" s="17">
        <v>42126</v>
      </c>
      <c r="D24" s="17">
        <v>42124</v>
      </c>
      <c r="E24" s="17"/>
      <c r="F24" s="17"/>
      <c r="G24" s="1">
        <f t="shared" si="0"/>
        <v>-2</v>
      </c>
      <c r="H24" s="16">
        <f t="shared" si="1"/>
        <v>-51.52</v>
      </c>
    </row>
    <row r="25" spans="1:8">
      <c r="A25" s="28" t="s">
        <v>58</v>
      </c>
      <c r="B25" s="16">
        <v>1479</v>
      </c>
      <c r="C25" s="17">
        <v>42131</v>
      </c>
      <c r="D25" s="17">
        <v>42124</v>
      </c>
      <c r="E25" s="17"/>
      <c r="F25" s="17"/>
      <c r="G25" s="1">
        <f t="shared" si="0"/>
        <v>-7</v>
      </c>
      <c r="H25" s="16">
        <f t="shared" si="1"/>
        <v>-10353</v>
      </c>
    </row>
    <row r="26" spans="1:8">
      <c r="A26" s="28" t="s">
        <v>59</v>
      </c>
      <c r="B26" s="16">
        <v>1827</v>
      </c>
      <c r="C26" s="17">
        <v>42131</v>
      </c>
      <c r="D26" s="17">
        <v>42124</v>
      </c>
      <c r="E26" s="17"/>
      <c r="F26" s="17"/>
      <c r="G26" s="1">
        <f t="shared" si="0"/>
        <v>-7</v>
      </c>
      <c r="H26" s="16">
        <f t="shared" si="1"/>
        <v>-12789</v>
      </c>
    </row>
    <row r="27" spans="1:8">
      <c r="A27" s="28" t="s">
        <v>60</v>
      </c>
      <c r="B27" s="16">
        <v>112</v>
      </c>
      <c r="C27" s="17">
        <v>42138</v>
      </c>
      <c r="D27" s="17">
        <v>42124</v>
      </c>
      <c r="E27" s="17"/>
      <c r="F27" s="17"/>
      <c r="G27" s="1">
        <f t="shared" si="0"/>
        <v>-14</v>
      </c>
      <c r="H27" s="16">
        <f t="shared" si="1"/>
        <v>-1568</v>
      </c>
    </row>
    <row r="28" spans="1:8">
      <c r="A28" s="28" t="s">
        <v>61</v>
      </c>
      <c r="B28" s="16">
        <v>5945.51</v>
      </c>
      <c r="C28" s="17">
        <v>42140</v>
      </c>
      <c r="D28" s="17">
        <v>42132</v>
      </c>
      <c r="E28" s="17"/>
      <c r="F28" s="17"/>
      <c r="G28" s="1">
        <f t="shared" si="0"/>
        <v>-8</v>
      </c>
      <c r="H28" s="16">
        <f t="shared" si="1"/>
        <v>-47564.08</v>
      </c>
    </row>
    <row r="29" spans="1:8">
      <c r="A29" s="28" t="s">
        <v>62</v>
      </c>
      <c r="B29" s="16">
        <v>550</v>
      </c>
      <c r="C29" s="17">
        <v>42146</v>
      </c>
      <c r="D29" s="17">
        <v>42132</v>
      </c>
      <c r="E29" s="17"/>
      <c r="F29" s="17"/>
      <c r="G29" s="1">
        <f t="shared" si="0"/>
        <v>-14</v>
      </c>
      <c r="H29" s="16">
        <f t="shared" si="1"/>
        <v>-7700</v>
      </c>
    </row>
    <row r="30" spans="1:8">
      <c r="A30" s="28" t="s">
        <v>63</v>
      </c>
      <c r="B30" s="16">
        <v>470.91</v>
      </c>
      <c r="C30" s="17">
        <v>42139</v>
      </c>
      <c r="D30" s="17">
        <v>42132</v>
      </c>
      <c r="E30" s="17"/>
      <c r="F30" s="17"/>
      <c r="G30" s="1">
        <f t="shared" si="0"/>
        <v>-7</v>
      </c>
      <c r="H30" s="16">
        <f t="shared" si="1"/>
        <v>-3296.3700000000003</v>
      </c>
    </row>
    <row r="31" spans="1:8">
      <c r="A31" s="28" t="s">
        <v>64</v>
      </c>
      <c r="B31" s="16">
        <v>301.13</v>
      </c>
      <c r="C31" s="17">
        <v>42150</v>
      </c>
      <c r="D31" s="17">
        <v>42145</v>
      </c>
      <c r="E31" s="17"/>
      <c r="F31" s="17"/>
      <c r="G31" s="1">
        <f t="shared" si="0"/>
        <v>-5</v>
      </c>
      <c r="H31" s="16">
        <f t="shared" si="1"/>
        <v>-1505.65</v>
      </c>
    </row>
    <row r="32" spans="1:8">
      <c r="A32" s="28" t="s">
        <v>65</v>
      </c>
      <c r="B32" s="16">
        <v>110.52</v>
      </c>
      <c r="C32" s="17">
        <v>42150</v>
      </c>
      <c r="D32" s="17">
        <v>42145</v>
      </c>
      <c r="E32" s="17"/>
      <c r="F32" s="17"/>
      <c r="G32" s="1">
        <f t="shared" si="0"/>
        <v>-5</v>
      </c>
      <c r="H32" s="16">
        <f t="shared" si="1"/>
        <v>-552.6</v>
      </c>
    </row>
    <row r="33" spans="1:8">
      <c r="A33" s="28" t="s">
        <v>66</v>
      </c>
      <c r="B33" s="16">
        <v>17.16</v>
      </c>
      <c r="C33" s="17">
        <v>42170</v>
      </c>
      <c r="D33" s="17">
        <v>42145</v>
      </c>
      <c r="E33" s="17"/>
      <c r="F33" s="17"/>
      <c r="G33" s="1">
        <f t="shared" si="0"/>
        <v>-25</v>
      </c>
      <c r="H33" s="16">
        <f t="shared" si="1"/>
        <v>-429</v>
      </c>
    </row>
    <row r="34" spans="1:8">
      <c r="A34" s="28" t="s">
        <v>67</v>
      </c>
      <c r="B34" s="16">
        <v>57.23</v>
      </c>
      <c r="C34" s="17">
        <v>42152</v>
      </c>
      <c r="D34" s="17">
        <v>42145</v>
      </c>
      <c r="E34" s="17"/>
      <c r="F34" s="17"/>
      <c r="G34" s="1">
        <f t="shared" si="0"/>
        <v>-7</v>
      </c>
      <c r="H34" s="16">
        <f t="shared" si="1"/>
        <v>-400.60999999999996</v>
      </c>
    </row>
    <row r="35" spans="1:8">
      <c r="A35" s="28" t="s">
        <v>68</v>
      </c>
      <c r="B35" s="16">
        <v>550</v>
      </c>
      <c r="C35" s="17">
        <v>42153</v>
      </c>
      <c r="D35" s="17">
        <v>42145</v>
      </c>
      <c r="E35" s="17"/>
      <c r="F35" s="17"/>
      <c r="G35" s="1">
        <f t="shared" si="0"/>
        <v>-8</v>
      </c>
      <c r="H35" s="16">
        <f t="shared" si="1"/>
        <v>-4400</v>
      </c>
    </row>
    <row r="36" spans="1:8">
      <c r="A36" s="28" t="s">
        <v>69</v>
      </c>
      <c r="B36" s="16">
        <v>5945.51</v>
      </c>
      <c r="C36" s="17">
        <v>42154</v>
      </c>
      <c r="D36" s="17">
        <v>42145</v>
      </c>
      <c r="E36" s="17"/>
      <c r="F36" s="17"/>
      <c r="G36" s="1">
        <f t="shared" si="0"/>
        <v>-9</v>
      </c>
      <c r="H36" s="16">
        <f t="shared" si="1"/>
        <v>-53509.590000000004</v>
      </c>
    </row>
    <row r="37" spans="1:8">
      <c r="A37" s="28" t="s">
        <v>70</v>
      </c>
      <c r="B37" s="16">
        <v>108</v>
      </c>
      <c r="C37" s="17">
        <v>42155</v>
      </c>
      <c r="D37" s="17">
        <v>42145</v>
      </c>
      <c r="E37" s="17"/>
      <c r="F37" s="17"/>
      <c r="G37" s="1">
        <f t="shared" si="0"/>
        <v>-10</v>
      </c>
      <c r="H37" s="16">
        <f t="shared" si="1"/>
        <v>-1080</v>
      </c>
    </row>
    <row r="38" spans="1:8">
      <c r="A38" s="28" t="s">
        <v>71</v>
      </c>
      <c r="B38" s="16">
        <v>100</v>
      </c>
      <c r="C38" s="17">
        <v>42155</v>
      </c>
      <c r="D38" s="17">
        <v>42145</v>
      </c>
      <c r="E38" s="17"/>
      <c r="F38" s="17"/>
      <c r="G38" s="1">
        <f t="shared" si="0"/>
        <v>-10</v>
      </c>
      <c r="H38" s="16">
        <f t="shared" si="1"/>
        <v>-1000</v>
      </c>
    </row>
    <row r="39" spans="1:8">
      <c r="A39" s="28" t="s">
        <v>72</v>
      </c>
      <c r="B39" s="16">
        <v>371.07</v>
      </c>
      <c r="C39" s="17">
        <v>42155</v>
      </c>
      <c r="D39" s="17">
        <v>42145</v>
      </c>
      <c r="E39" s="17"/>
      <c r="F39" s="17"/>
      <c r="G39" s="1">
        <f t="shared" si="0"/>
        <v>-10</v>
      </c>
      <c r="H39" s="16">
        <f t="shared" si="1"/>
        <v>-3710.7</v>
      </c>
    </row>
    <row r="40" spans="1:8">
      <c r="A40" s="28" t="s">
        <v>73</v>
      </c>
      <c r="B40" s="16">
        <v>221.75</v>
      </c>
      <c r="C40" s="17">
        <v>42157</v>
      </c>
      <c r="D40" s="17">
        <v>42145</v>
      </c>
      <c r="E40" s="17"/>
      <c r="F40" s="17"/>
      <c r="G40" s="1">
        <f t="shared" si="0"/>
        <v>-12</v>
      </c>
      <c r="H40" s="16">
        <f t="shared" si="1"/>
        <v>-2661</v>
      </c>
    </row>
    <row r="41" spans="1:8">
      <c r="A41" s="28" t="s">
        <v>74</v>
      </c>
      <c r="B41" s="16">
        <v>45.85</v>
      </c>
      <c r="C41" s="17">
        <v>42158</v>
      </c>
      <c r="D41" s="17">
        <v>42145</v>
      </c>
      <c r="E41" s="17"/>
      <c r="F41" s="17"/>
      <c r="G41" s="1">
        <f t="shared" si="0"/>
        <v>-13</v>
      </c>
      <c r="H41" s="16">
        <f t="shared" si="1"/>
        <v>-596.05000000000007</v>
      </c>
    </row>
    <row r="42" spans="1:8">
      <c r="A42" s="28" t="s">
        <v>75</v>
      </c>
      <c r="B42" s="16">
        <v>550</v>
      </c>
      <c r="C42" s="17">
        <v>42169</v>
      </c>
      <c r="D42" s="17">
        <v>42164</v>
      </c>
      <c r="E42" s="17"/>
      <c r="F42" s="17"/>
      <c r="G42" s="1">
        <f t="shared" si="0"/>
        <v>-5</v>
      </c>
      <c r="H42" s="16">
        <f t="shared" si="1"/>
        <v>-2750</v>
      </c>
    </row>
    <row r="43" spans="1:8">
      <c r="A43" s="28" t="s">
        <v>76</v>
      </c>
      <c r="B43" s="16">
        <v>560</v>
      </c>
      <c r="C43" s="17">
        <v>42179</v>
      </c>
      <c r="D43" s="17">
        <v>42164</v>
      </c>
      <c r="E43" s="17"/>
      <c r="F43" s="17"/>
      <c r="G43" s="1">
        <f t="shared" si="0"/>
        <v>-15</v>
      </c>
      <c r="H43" s="16">
        <f t="shared" si="1"/>
        <v>-8400</v>
      </c>
    </row>
    <row r="44" spans="1:8">
      <c r="A44" s="28" t="s">
        <v>77</v>
      </c>
      <c r="B44" s="16">
        <v>1125.92</v>
      </c>
      <c r="C44" s="17">
        <v>42165</v>
      </c>
      <c r="D44" s="17">
        <v>42164</v>
      </c>
      <c r="E44" s="17"/>
      <c r="F44" s="17"/>
      <c r="G44" s="1">
        <f t="shared" si="0"/>
        <v>-1</v>
      </c>
      <c r="H44" s="16">
        <f t="shared" si="1"/>
        <v>-1125.92</v>
      </c>
    </row>
    <row r="45" spans="1:8">
      <c r="A45" s="28" t="s">
        <v>78</v>
      </c>
      <c r="B45" s="16">
        <v>299.39999999999998</v>
      </c>
      <c r="C45" s="17">
        <v>42168</v>
      </c>
      <c r="D45" s="17">
        <v>42181</v>
      </c>
      <c r="E45" s="17"/>
      <c r="F45" s="17"/>
      <c r="G45" s="1">
        <f t="shared" si="0"/>
        <v>13</v>
      </c>
      <c r="H45" s="16">
        <f t="shared" si="1"/>
        <v>3892.2</v>
      </c>
    </row>
    <row r="46" spans="1:8">
      <c r="A46" s="28" t="s">
        <v>79</v>
      </c>
      <c r="B46" s="16">
        <v>5945.51</v>
      </c>
      <c r="C46" s="17">
        <v>42185</v>
      </c>
      <c r="D46" s="17">
        <v>42181</v>
      </c>
      <c r="E46" s="17"/>
      <c r="F46" s="17"/>
      <c r="G46" s="1">
        <f t="shared" si="0"/>
        <v>-4</v>
      </c>
      <c r="H46" s="16">
        <f t="shared" si="1"/>
        <v>-23782.04</v>
      </c>
    </row>
    <row r="47" spans="1:8">
      <c r="A47" s="28" t="s">
        <v>80</v>
      </c>
      <c r="B47" s="16">
        <v>120</v>
      </c>
      <c r="C47" s="17">
        <v>42188</v>
      </c>
      <c r="D47" s="17">
        <v>42181</v>
      </c>
      <c r="E47" s="17"/>
      <c r="F47" s="17"/>
      <c r="G47" s="1">
        <f t="shared" si="0"/>
        <v>-7</v>
      </c>
      <c r="H47" s="16">
        <f t="shared" si="1"/>
        <v>-840</v>
      </c>
    </row>
    <row r="48" spans="1:8">
      <c r="A48" s="28" t="s">
        <v>81</v>
      </c>
      <c r="B48" s="16">
        <v>192</v>
      </c>
      <c r="C48" s="17">
        <v>42188</v>
      </c>
      <c r="D48" s="17">
        <v>42181</v>
      </c>
      <c r="E48" s="17"/>
      <c r="F48" s="17"/>
      <c r="G48" s="1">
        <f t="shared" si="0"/>
        <v>-7</v>
      </c>
      <c r="H48" s="16">
        <f t="shared" si="1"/>
        <v>-1344</v>
      </c>
    </row>
    <row r="49" spans="1:8">
      <c r="A49" s="28" t="s">
        <v>82</v>
      </c>
      <c r="B49" s="16">
        <v>112</v>
      </c>
      <c r="C49" s="17">
        <v>42199</v>
      </c>
      <c r="D49" s="17">
        <v>42181</v>
      </c>
      <c r="E49" s="17"/>
      <c r="F49" s="17"/>
      <c r="G49" s="1">
        <f t="shared" si="0"/>
        <v>-18</v>
      </c>
      <c r="H49" s="16">
        <f t="shared" si="1"/>
        <v>-2016</v>
      </c>
    </row>
    <row r="50" spans="1:8">
      <c r="A50" s="28" t="s">
        <v>83</v>
      </c>
      <c r="B50" s="16">
        <v>204.55</v>
      </c>
      <c r="C50" s="17">
        <v>42200</v>
      </c>
      <c r="D50" s="17">
        <v>42181</v>
      </c>
      <c r="E50" s="17"/>
      <c r="F50" s="17"/>
      <c r="G50" s="1">
        <f t="shared" si="0"/>
        <v>-19</v>
      </c>
      <c r="H50" s="16">
        <f t="shared" si="1"/>
        <v>-3886.4500000000003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32598.649999999998</v>
      </c>
      <c r="C1">
        <f>COUNTA(A4:A203)</f>
        <v>40</v>
      </c>
      <c r="G1" s="20">
        <f>IF(B1&lt;&gt;0,H1/B1,0)</f>
        <v>-6.2832003779297629</v>
      </c>
      <c r="H1" s="19">
        <f>SUM(H4:H195)</f>
        <v>-204823.85000000006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84</v>
      </c>
      <c r="B4" s="16">
        <v>9480</v>
      </c>
      <c r="C4" s="17">
        <v>42208</v>
      </c>
      <c r="D4" s="17">
        <v>42207</v>
      </c>
      <c r="E4" s="17"/>
      <c r="F4" s="17"/>
      <c r="G4" s="1">
        <f>D4-C4-(F4-E4)</f>
        <v>-1</v>
      </c>
      <c r="H4" s="16">
        <f>B4*G4</f>
        <v>-9480</v>
      </c>
    </row>
    <row r="5" spans="1:8">
      <c r="A5" s="28" t="s">
        <v>85</v>
      </c>
      <c r="B5" s="16">
        <v>8084</v>
      </c>
      <c r="C5" s="17">
        <v>42208</v>
      </c>
      <c r="D5" s="17">
        <v>42207</v>
      </c>
      <c r="E5" s="17"/>
      <c r="F5" s="17"/>
      <c r="G5" s="1">
        <f t="shared" ref="G5:G68" si="0">D5-C5-(F5-E5)</f>
        <v>-1</v>
      </c>
      <c r="H5" s="16">
        <f t="shared" ref="H5:H68" si="1">B5*G5</f>
        <v>-8084</v>
      </c>
    </row>
    <row r="6" spans="1:8">
      <c r="A6" s="28" t="s">
        <v>86</v>
      </c>
      <c r="B6" s="16">
        <v>-46</v>
      </c>
      <c r="C6" s="17">
        <v>42208</v>
      </c>
      <c r="D6" s="17">
        <v>42207</v>
      </c>
      <c r="E6" s="17"/>
      <c r="F6" s="17"/>
      <c r="G6" s="1">
        <f t="shared" si="0"/>
        <v>-1</v>
      </c>
      <c r="H6" s="16">
        <f t="shared" si="1"/>
        <v>46</v>
      </c>
    </row>
    <row r="7" spans="1:8">
      <c r="A7" s="28" t="s">
        <v>87</v>
      </c>
      <c r="B7" s="16">
        <v>524</v>
      </c>
      <c r="C7" s="17">
        <v>42215</v>
      </c>
      <c r="D7" s="17">
        <v>42207</v>
      </c>
      <c r="E7" s="17"/>
      <c r="F7" s="17"/>
      <c r="G7" s="1">
        <f t="shared" si="0"/>
        <v>-8</v>
      </c>
      <c r="H7" s="16">
        <f t="shared" si="1"/>
        <v>-4192</v>
      </c>
    </row>
    <row r="8" spans="1:8">
      <c r="A8" s="28" t="s">
        <v>88</v>
      </c>
      <c r="B8" s="16">
        <v>98.81</v>
      </c>
      <c r="C8" s="17">
        <v>42216</v>
      </c>
      <c r="D8" s="17">
        <v>42207</v>
      </c>
      <c r="E8" s="17"/>
      <c r="F8" s="17"/>
      <c r="G8" s="1">
        <f t="shared" si="0"/>
        <v>-9</v>
      </c>
      <c r="H8" s="16">
        <f t="shared" si="1"/>
        <v>-889.29</v>
      </c>
    </row>
    <row r="9" spans="1:8">
      <c r="A9" s="28" t="s">
        <v>89</v>
      </c>
      <c r="B9" s="16">
        <v>5945.51</v>
      </c>
      <c r="C9" s="17">
        <v>42215</v>
      </c>
      <c r="D9" s="17">
        <v>42207</v>
      </c>
      <c r="E9" s="17"/>
      <c r="F9" s="17"/>
      <c r="G9" s="1">
        <f t="shared" si="0"/>
        <v>-8</v>
      </c>
      <c r="H9" s="16">
        <f t="shared" si="1"/>
        <v>-47564.08</v>
      </c>
    </row>
    <row r="10" spans="1:8">
      <c r="A10" s="28" t="s">
        <v>90</v>
      </c>
      <c r="B10" s="16">
        <v>94.25</v>
      </c>
      <c r="C10" s="17">
        <v>42216</v>
      </c>
      <c r="D10" s="17">
        <v>42207</v>
      </c>
      <c r="E10" s="17"/>
      <c r="F10" s="17"/>
      <c r="G10" s="1">
        <f t="shared" si="0"/>
        <v>-9</v>
      </c>
      <c r="H10" s="16">
        <f t="shared" si="1"/>
        <v>-848.25</v>
      </c>
    </row>
    <row r="11" spans="1:8">
      <c r="A11" s="28" t="s">
        <v>91</v>
      </c>
      <c r="B11" s="16">
        <v>45.85</v>
      </c>
      <c r="C11" s="17">
        <v>42217</v>
      </c>
      <c r="D11" s="17">
        <v>42207</v>
      </c>
      <c r="E11" s="17"/>
      <c r="F11" s="17"/>
      <c r="G11" s="1">
        <f t="shared" si="0"/>
        <v>-10</v>
      </c>
      <c r="H11" s="16">
        <f t="shared" si="1"/>
        <v>-458.5</v>
      </c>
    </row>
    <row r="12" spans="1:8">
      <c r="A12" s="28" t="s">
        <v>92</v>
      </c>
      <c r="B12" s="16">
        <v>310</v>
      </c>
      <c r="C12" s="17">
        <v>42218</v>
      </c>
      <c r="D12" s="17">
        <v>42207</v>
      </c>
      <c r="E12" s="17"/>
      <c r="F12" s="17"/>
      <c r="G12" s="1">
        <f t="shared" si="0"/>
        <v>-11</v>
      </c>
      <c r="H12" s="16">
        <f t="shared" si="1"/>
        <v>-3410</v>
      </c>
    </row>
    <row r="13" spans="1:8">
      <c r="A13" s="28" t="s">
        <v>93</v>
      </c>
      <c r="B13" s="16">
        <v>513</v>
      </c>
      <c r="C13" s="17">
        <v>42219</v>
      </c>
      <c r="D13" s="17">
        <v>42207</v>
      </c>
      <c r="E13" s="17"/>
      <c r="F13" s="17"/>
      <c r="G13" s="1">
        <f t="shared" si="0"/>
        <v>-12</v>
      </c>
      <c r="H13" s="16">
        <f t="shared" si="1"/>
        <v>-6156</v>
      </c>
    </row>
    <row r="14" spans="1:8">
      <c r="A14" s="28" t="s">
        <v>94</v>
      </c>
      <c r="B14" s="16">
        <v>273</v>
      </c>
      <c r="C14" s="17">
        <v>42219</v>
      </c>
      <c r="D14" s="17">
        <v>42207</v>
      </c>
      <c r="E14" s="17"/>
      <c r="F14" s="17"/>
      <c r="G14" s="1">
        <f t="shared" si="0"/>
        <v>-12</v>
      </c>
      <c r="H14" s="16">
        <f t="shared" si="1"/>
        <v>-3276</v>
      </c>
    </row>
    <row r="15" spans="1:8">
      <c r="A15" s="28" t="s">
        <v>95</v>
      </c>
      <c r="B15" s="16">
        <v>144</v>
      </c>
      <c r="C15" s="17">
        <v>42240</v>
      </c>
      <c r="D15" s="17">
        <v>42207</v>
      </c>
      <c r="E15" s="17"/>
      <c r="F15" s="17"/>
      <c r="G15" s="1">
        <f t="shared" si="0"/>
        <v>-33</v>
      </c>
      <c r="H15" s="16">
        <f t="shared" si="1"/>
        <v>-4752</v>
      </c>
    </row>
    <row r="16" spans="1:8">
      <c r="A16" s="28" t="s">
        <v>96</v>
      </c>
      <c r="B16" s="16">
        <v>55.78</v>
      </c>
      <c r="C16" s="17">
        <v>42247</v>
      </c>
      <c r="D16" s="17">
        <v>42207</v>
      </c>
      <c r="E16" s="17"/>
      <c r="F16" s="17"/>
      <c r="G16" s="1">
        <f t="shared" si="0"/>
        <v>-40</v>
      </c>
      <c r="H16" s="16">
        <f t="shared" si="1"/>
        <v>-2231.1999999999998</v>
      </c>
    </row>
    <row r="17" spans="1:8">
      <c r="A17" s="28" t="s">
        <v>97</v>
      </c>
      <c r="B17" s="16">
        <v>336.09</v>
      </c>
      <c r="C17" s="17">
        <v>42247</v>
      </c>
      <c r="D17" s="17">
        <v>42207</v>
      </c>
      <c r="E17" s="17"/>
      <c r="F17" s="17"/>
      <c r="G17" s="1">
        <f t="shared" si="0"/>
        <v>-40</v>
      </c>
      <c r="H17" s="16">
        <f t="shared" si="1"/>
        <v>-13443.599999999999</v>
      </c>
    </row>
    <row r="18" spans="1:8">
      <c r="A18" s="28" t="s">
        <v>98</v>
      </c>
      <c r="B18" s="16">
        <v>196.04</v>
      </c>
      <c r="C18" s="17">
        <v>42247</v>
      </c>
      <c r="D18" s="17">
        <v>42207</v>
      </c>
      <c r="E18" s="17"/>
      <c r="F18" s="17"/>
      <c r="G18" s="1">
        <f t="shared" si="0"/>
        <v>-40</v>
      </c>
      <c r="H18" s="16">
        <f t="shared" si="1"/>
        <v>-7841.5999999999995</v>
      </c>
    </row>
    <row r="19" spans="1:8">
      <c r="A19" s="28" t="s">
        <v>99</v>
      </c>
      <c r="B19" s="16">
        <v>257.42</v>
      </c>
      <c r="C19" s="17">
        <v>42216</v>
      </c>
      <c r="D19" s="17">
        <v>42208</v>
      </c>
      <c r="E19" s="17"/>
      <c r="F19" s="17"/>
      <c r="G19" s="1">
        <f t="shared" si="0"/>
        <v>-8</v>
      </c>
      <c r="H19" s="16">
        <f t="shared" si="1"/>
        <v>-2059.36</v>
      </c>
    </row>
    <row r="20" spans="1:8">
      <c r="A20" s="28" t="s">
        <v>100</v>
      </c>
      <c r="B20" s="16">
        <v>176</v>
      </c>
      <c r="C20" s="17">
        <v>42221</v>
      </c>
      <c r="D20" s="17">
        <v>42209</v>
      </c>
      <c r="E20" s="17"/>
      <c r="F20" s="17"/>
      <c r="G20" s="1">
        <f t="shared" si="0"/>
        <v>-12</v>
      </c>
      <c r="H20" s="16">
        <f t="shared" si="1"/>
        <v>-2112</v>
      </c>
    </row>
    <row r="21" spans="1:8">
      <c r="A21" s="28" t="s">
        <v>101</v>
      </c>
      <c r="B21" s="16">
        <v>1600</v>
      </c>
      <c r="C21" s="17">
        <v>42225</v>
      </c>
      <c r="D21" s="17">
        <v>42209</v>
      </c>
      <c r="E21" s="17"/>
      <c r="F21" s="17"/>
      <c r="G21" s="1">
        <f t="shared" si="0"/>
        <v>-16</v>
      </c>
      <c r="H21" s="16">
        <f t="shared" si="1"/>
        <v>-25600</v>
      </c>
    </row>
    <row r="22" spans="1:8">
      <c r="A22" s="28" t="s">
        <v>102</v>
      </c>
      <c r="B22" s="16">
        <v>150</v>
      </c>
      <c r="C22" s="17">
        <v>42231</v>
      </c>
      <c r="D22" s="17">
        <v>42209</v>
      </c>
      <c r="E22" s="17"/>
      <c r="F22" s="17"/>
      <c r="G22" s="1">
        <f t="shared" si="0"/>
        <v>-22</v>
      </c>
      <c r="H22" s="16">
        <f t="shared" si="1"/>
        <v>-3300</v>
      </c>
    </row>
    <row r="23" spans="1:8">
      <c r="A23" s="28" t="s">
        <v>103</v>
      </c>
      <c r="B23" s="16">
        <v>977.58</v>
      </c>
      <c r="C23" s="17">
        <v>42232</v>
      </c>
      <c r="D23" s="17">
        <v>42209</v>
      </c>
      <c r="E23" s="17"/>
      <c r="F23" s="17"/>
      <c r="G23" s="1">
        <f t="shared" si="0"/>
        <v>-23</v>
      </c>
      <c r="H23" s="16">
        <f t="shared" si="1"/>
        <v>-22484.34</v>
      </c>
    </row>
    <row r="24" spans="1:8">
      <c r="A24" s="28" t="s">
        <v>104</v>
      </c>
      <c r="B24" s="16">
        <v>195</v>
      </c>
      <c r="C24" s="17">
        <v>42245</v>
      </c>
      <c r="D24" s="17">
        <v>42242</v>
      </c>
      <c r="E24" s="17"/>
      <c r="F24" s="17"/>
      <c r="G24" s="1">
        <f t="shared" si="0"/>
        <v>-3</v>
      </c>
      <c r="H24" s="16">
        <f t="shared" si="1"/>
        <v>-585</v>
      </c>
    </row>
    <row r="25" spans="1:8">
      <c r="A25" s="28" t="s">
        <v>105</v>
      </c>
      <c r="B25" s="16">
        <v>49</v>
      </c>
      <c r="C25" s="17">
        <v>42247</v>
      </c>
      <c r="D25" s="17">
        <v>42242</v>
      </c>
      <c r="E25" s="17"/>
      <c r="F25" s="17"/>
      <c r="G25" s="1">
        <f t="shared" si="0"/>
        <v>-5</v>
      </c>
      <c r="H25" s="16">
        <f t="shared" si="1"/>
        <v>-245</v>
      </c>
    </row>
    <row r="26" spans="1:8">
      <c r="A26" s="28" t="s">
        <v>106</v>
      </c>
      <c r="B26" s="16">
        <v>286</v>
      </c>
      <c r="C26" s="17">
        <v>42247</v>
      </c>
      <c r="D26" s="17">
        <v>42242</v>
      </c>
      <c r="E26" s="17"/>
      <c r="F26" s="17"/>
      <c r="G26" s="1">
        <f t="shared" si="0"/>
        <v>-5</v>
      </c>
      <c r="H26" s="16">
        <f t="shared" si="1"/>
        <v>-1430</v>
      </c>
    </row>
    <row r="27" spans="1:8">
      <c r="A27" s="28" t="s">
        <v>107</v>
      </c>
      <c r="B27" s="16">
        <v>100</v>
      </c>
      <c r="C27" s="17">
        <v>42247</v>
      </c>
      <c r="D27" s="17">
        <v>42242</v>
      </c>
      <c r="E27" s="17"/>
      <c r="F27" s="17"/>
      <c r="G27" s="1">
        <f t="shared" si="0"/>
        <v>-5</v>
      </c>
      <c r="H27" s="16">
        <f t="shared" si="1"/>
        <v>-500</v>
      </c>
    </row>
    <row r="28" spans="1:8">
      <c r="A28" s="28" t="s">
        <v>108</v>
      </c>
      <c r="B28" s="16">
        <v>84</v>
      </c>
      <c r="C28" s="17">
        <v>42247</v>
      </c>
      <c r="D28" s="17">
        <v>42242</v>
      </c>
      <c r="E28" s="17"/>
      <c r="F28" s="17"/>
      <c r="G28" s="1">
        <f t="shared" si="0"/>
        <v>-5</v>
      </c>
      <c r="H28" s="16">
        <f t="shared" si="1"/>
        <v>-420</v>
      </c>
    </row>
    <row r="29" spans="1:8">
      <c r="A29" s="28" t="s">
        <v>109</v>
      </c>
      <c r="B29" s="16">
        <v>240.5</v>
      </c>
      <c r="C29" s="17">
        <v>42247</v>
      </c>
      <c r="D29" s="17">
        <v>42242</v>
      </c>
      <c r="E29" s="17"/>
      <c r="F29" s="17"/>
      <c r="G29" s="1">
        <f t="shared" si="0"/>
        <v>-5</v>
      </c>
      <c r="H29" s="16">
        <f t="shared" si="1"/>
        <v>-1202.5</v>
      </c>
    </row>
    <row r="30" spans="1:8">
      <c r="A30" s="28" t="s">
        <v>110</v>
      </c>
      <c r="B30" s="16">
        <v>800.25</v>
      </c>
      <c r="C30" s="17">
        <v>42247</v>
      </c>
      <c r="D30" s="17">
        <v>42242</v>
      </c>
      <c r="E30" s="17"/>
      <c r="F30" s="17"/>
      <c r="G30" s="1">
        <f t="shared" si="0"/>
        <v>-5</v>
      </c>
      <c r="H30" s="16">
        <f t="shared" si="1"/>
        <v>-4001.25</v>
      </c>
    </row>
    <row r="31" spans="1:8">
      <c r="A31" s="28" t="s">
        <v>111</v>
      </c>
      <c r="B31" s="16">
        <v>150</v>
      </c>
      <c r="C31" s="17">
        <v>42277</v>
      </c>
      <c r="D31" s="17">
        <v>42262</v>
      </c>
      <c r="E31" s="17"/>
      <c r="F31" s="17"/>
      <c r="G31" s="1">
        <f t="shared" si="0"/>
        <v>-15</v>
      </c>
      <c r="H31" s="16">
        <f t="shared" si="1"/>
        <v>-2250</v>
      </c>
    </row>
    <row r="32" spans="1:8">
      <c r="A32" s="28" t="s">
        <v>112</v>
      </c>
      <c r="B32" s="16">
        <v>112</v>
      </c>
      <c r="C32" s="17">
        <v>42261</v>
      </c>
      <c r="D32" s="17">
        <v>42262</v>
      </c>
      <c r="E32" s="17"/>
      <c r="F32" s="17"/>
      <c r="G32" s="1">
        <f t="shared" si="0"/>
        <v>1</v>
      </c>
      <c r="H32" s="16">
        <f t="shared" si="1"/>
        <v>112</v>
      </c>
    </row>
    <row r="33" spans="1:8">
      <c r="A33" s="28" t="s">
        <v>113</v>
      </c>
      <c r="B33" s="16">
        <v>45.85</v>
      </c>
      <c r="C33" s="17">
        <v>42279</v>
      </c>
      <c r="D33" s="17">
        <v>42270</v>
      </c>
      <c r="E33" s="17"/>
      <c r="F33" s="17"/>
      <c r="G33" s="1">
        <f t="shared" si="0"/>
        <v>-9</v>
      </c>
      <c r="H33" s="16">
        <f t="shared" si="1"/>
        <v>-412.65000000000003</v>
      </c>
    </row>
    <row r="34" spans="1:8">
      <c r="A34" s="28" t="s">
        <v>114</v>
      </c>
      <c r="B34" s="16">
        <v>192</v>
      </c>
      <c r="C34" s="17">
        <v>42279</v>
      </c>
      <c r="D34" s="17">
        <v>42270</v>
      </c>
      <c r="E34" s="17"/>
      <c r="F34" s="17"/>
      <c r="G34" s="1">
        <f t="shared" si="0"/>
        <v>-9</v>
      </c>
      <c r="H34" s="16">
        <f t="shared" si="1"/>
        <v>-1728</v>
      </c>
    </row>
    <row r="35" spans="1:8">
      <c r="A35" s="28" t="s">
        <v>115</v>
      </c>
      <c r="B35" s="16">
        <v>120</v>
      </c>
      <c r="C35" s="17">
        <v>42279</v>
      </c>
      <c r="D35" s="17">
        <v>42270</v>
      </c>
      <c r="E35" s="17"/>
      <c r="F35" s="17"/>
      <c r="G35" s="1">
        <f t="shared" si="0"/>
        <v>-9</v>
      </c>
      <c r="H35" s="16">
        <f t="shared" si="1"/>
        <v>-1080</v>
      </c>
    </row>
    <row r="36" spans="1:8">
      <c r="A36" s="28" t="s">
        <v>116</v>
      </c>
      <c r="B36" s="16">
        <v>29.67</v>
      </c>
      <c r="C36" s="17">
        <v>42280</v>
      </c>
      <c r="D36" s="17">
        <v>42270</v>
      </c>
      <c r="E36" s="17"/>
      <c r="F36" s="17"/>
      <c r="G36" s="1">
        <f t="shared" si="0"/>
        <v>-10</v>
      </c>
      <c r="H36" s="16">
        <f t="shared" si="1"/>
        <v>-296.70000000000005</v>
      </c>
    </row>
    <row r="37" spans="1:8">
      <c r="A37" s="28" t="s">
        <v>117</v>
      </c>
      <c r="B37" s="16">
        <v>40.32</v>
      </c>
      <c r="C37" s="17">
        <v>42280</v>
      </c>
      <c r="D37" s="17">
        <v>42270</v>
      </c>
      <c r="E37" s="17"/>
      <c r="F37" s="17"/>
      <c r="G37" s="1">
        <f t="shared" si="0"/>
        <v>-10</v>
      </c>
      <c r="H37" s="16">
        <f t="shared" si="1"/>
        <v>-403.2</v>
      </c>
    </row>
    <row r="38" spans="1:8">
      <c r="A38" s="28" t="s">
        <v>118</v>
      </c>
      <c r="B38" s="16">
        <v>21.16</v>
      </c>
      <c r="C38" s="17">
        <v>42280</v>
      </c>
      <c r="D38" s="17">
        <v>42270</v>
      </c>
      <c r="E38" s="17"/>
      <c r="F38" s="17"/>
      <c r="G38" s="1">
        <f t="shared" si="0"/>
        <v>-10</v>
      </c>
      <c r="H38" s="16">
        <f t="shared" si="1"/>
        <v>-211.6</v>
      </c>
    </row>
    <row r="39" spans="1:8">
      <c r="A39" s="28" t="s">
        <v>119</v>
      </c>
      <c r="B39" s="16">
        <v>1.61</v>
      </c>
      <c r="C39" s="17">
        <v>42280</v>
      </c>
      <c r="D39" s="17">
        <v>42270</v>
      </c>
      <c r="E39" s="17"/>
      <c r="F39" s="17"/>
      <c r="G39" s="1">
        <f t="shared" si="0"/>
        <v>-10</v>
      </c>
      <c r="H39" s="16">
        <f t="shared" si="1"/>
        <v>-16.100000000000001</v>
      </c>
    </row>
    <row r="40" spans="1:8">
      <c r="A40" s="28" t="s">
        <v>120</v>
      </c>
      <c r="B40" s="16">
        <v>29.22</v>
      </c>
      <c r="C40" s="17">
        <v>42280</v>
      </c>
      <c r="D40" s="17">
        <v>42270</v>
      </c>
      <c r="E40" s="17"/>
      <c r="F40" s="17"/>
      <c r="G40" s="1">
        <f t="shared" si="0"/>
        <v>-10</v>
      </c>
      <c r="H40" s="16">
        <f t="shared" si="1"/>
        <v>-292.2</v>
      </c>
    </row>
    <row r="41" spans="1:8">
      <c r="A41" s="28" t="s">
        <v>121</v>
      </c>
      <c r="B41" s="16">
        <v>25.47</v>
      </c>
      <c r="C41" s="17">
        <v>42280</v>
      </c>
      <c r="D41" s="17">
        <v>42270</v>
      </c>
      <c r="E41" s="17"/>
      <c r="F41" s="17"/>
      <c r="G41" s="1">
        <f t="shared" si="0"/>
        <v>-10</v>
      </c>
      <c r="H41" s="16">
        <f t="shared" si="1"/>
        <v>-254.7</v>
      </c>
    </row>
    <row r="42" spans="1:8">
      <c r="A42" s="28" t="s">
        <v>122</v>
      </c>
      <c r="B42" s="16">
        <v>61.02</v>
      </c>
      <c r="C42" s="17">
        <v>42294</v>
      </c>
      <c r="D42" s="17">
        <v>42270</v>
      </c>
      <c r="E42" s="17"/>
      <c r="F42" s="17"/>
      <c r="G42" s="1">
        <f t="shared" si="0"/>
        <v>-24</v>
      </c>
      <c r="H42" s="16">
        <f t="shared" si="1"/>
        <v>-1464.48</v>
      </c>
    </row>
    <row r="43" spans="1:8">
      <c r="A43" s="28" t="s">
        <v>123</v>
      </c>
      <c r="B43" s="16">
        <v>800.25</v>
      </c>
      <c r="C43" s="17">
        <v>42295</v>
      </c>
      <c r="D43" s="17">
        <v>42270</v>
      </c>
      <c r="E43" s="17"/>
      <c r="F43" s="17"/>
      <c r="G43" s="1">
        <f t="shared" si="0"/>
        <v>-25</v>
      </c>
      <c r="H43" s="16">
        <f t="shared" si="1"/>
        <v>-20006.25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topLeftCell="A4"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51284.60000000002</v>
      </c>
      <c r="C1">
        <f>COUNTA(A4:A203)</f>
        <v>40</v>
      </c>
      <c r="G1" s="20">
        <f>IF(B1&lt;&gt;0,H1/B1,0)</f>
        <v>26.145451461062379</v>
      </c>
      <c r="H1" s="19">
        <f>SUM(H4:H195)</f>
        <v>1340859.0200000003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124</v>
      </c>
      <c r="B4" s="16">
        <v>897</v>
      </c>
      <c r="C4" s="17">
        <v>42316</v>
      </c>
      <c r="D4" s="17">
        <v>42289</v>
      </c>
      <c r="E4" s="17"/>
      <c r="F4" s="17"/>
      <c r="G4" s="1">
        <f>D4-C4-(F4-E4)</f>
        <v>-27</v>
      </c>
      <c r="H4" s="16">
        <f>B4*G4</f>
        <v>-24219</v>
      </c>
    </row>
    <row r="5" spans="1:8">
      <c r="A5" s="28" t="s">
        <v>125</v>
      </c>
      <c r="B5" s="16">
        <v>5945.51</v>
      </c>
      <c r="C5" s="17">
        <v>42307</v>
      </c>
      <c r="D5" s="17">
        <v>42312</v>
      </c>
      <c r="E5" s="17"/>
      <c r="F5" s="17"/>
      <c r="G5" s="1">
        <f t="shared" ref="G5:G68" si="0">D5-C5-(F5-E5)</f>
        <v>5</v>
      </c>
      <c r="H5" s="16">
        <f t="shared" ref="H5:H68" si="1">B5*G5</f>
        <v>29727.550000000003</v>
      </c>
    </row>
    <row r="6" spans="1:8">
      <c r="A6" s="28" t="s">
        <v>126</v>
      </c>
      <c r="B6" s="16">
        <v>11.27</v>
      </c>
      <c r="C6" s="17">
        <v>42330</v>
      </c>
      <c r="D6" s="17">
        <v>42312</v>
      </c>
      <c r="E6" s="17"/>
      <c r="F6" s="17"/>
      <c r="G6" s="1">
        <f t="shared" si="0"/>
        <v>-18</v>
      </c>
      <c r="H6" s="16">
        <f t="shared" si="1"/>
        <v>-202.85999999999999</v>
      </c>
    </row>
    <row r="7" spans="1:8">
      <c r="A7" s="28" t="s">
        <v>127</v>
      </c>
      <c r="B7" s="16">
        <v>412.33</v>
      </c>
      <c r="C7" s="17">
        <v>42322</v>
      </c>
      <c r="D7" s="17">
        <v>42312</v>
      </c>
      <c r="E7" s="17"/>
      <c r="F7" s="17"/>
      <c r="G7" s="1">
        <f t="shared" si="0"/>
        <v>-10</v>
      </c>
      <c r="H7" s="16">
        <f t="shared" si="1"/>
        <v>-4123.3</v>
      </c>
    </row>
    <row r="8" spans="1:8">
      <c r="A8" s="28" t="s">
        <v>128</v>
      </c>
      <c r="B8" s="16">
        <v>327.27</v>
      </c>
      <c r="C8" s="17">
        <v>42332</v>
      </c>
      <c r="D8" s="17">
        <v>42327</v>
      </c>
      <c r="E8" s="17"/>
      <c r="F8" s="17"/>
      <c r="G8" s="1">
        <f t="shared" si="0"/>
        <v>-5</v>
      </c>
      <c r="H8" s="16">
        <f t="shared" si="1"/>
        <v>-1636.35</v>
      </c>
    </row>
    <row r="9" spans="1:8">
      <c r="A9" s="28" t="s">
        <v>129</v>
      </c>
      <c r="B9" s="16">
        <v>2170</v>
      </c>
      <c r="C9" s="17">
        <v>42337</v>
      </c>
      <c r="D9" s="17">
        <v>42333</v>
      </c>
      <c r="E9" s="17"/>
      <c r="F9" s="17"/>
      <c r="G9" s="1">
        <f t="shared" si="0"/>
        <v>-4</v>
      </c>
      <c r="H9" s="16">
        <f t="shared" si="1"/>
        <v>-8680</v>
      </c>
    </row>
    <row r="10" spans="1:8">
      <c r="A10" s="28" t="s">
        <v>129</v>
      </c>
      <c r="B10" s="16">
        <v>1110</v>
      </c>
      <c r="C10" s="17">
        <v>42337</v>
      </c>
      <c r="D10" s="17">
        <v>42333</v>
      </c>
      <c r="E10" s="17"/>
      <c r="F10" s="17"/>
      <c r="G10" s="1">
        <f t="shared" si="0"/>
        <v>-4</v>
      </c>
      <c r="H10" s="16">
        <f t="shared" si="1"/>
        <v>-4440</v>
      </c>
    </row>
    <row r="11" spans="1:8">
      <c r="A11" s="28" t="s">
        <v>129</v>
      </c>
      <c r="B11" s="16">
        <v>1110</v>
      </c>
      <c r="C11" s="17">
        <v>42337</v>
      </c>
      <c r="D11" s="17">
        <v>42333</v>
      </c>
      <c r="E11" s="17"/>
      <c r="F11" s="17"/>
      <c r="G11" s="1">
        <f t="shared" si="0"/>
        <v>-4</v>
      </c>
      <c r="H11" s="16">
        <f t="shared" si="1"/>
        <v>-4440</v>
      </c>
    </row>
    <row r="12" spans="1:8">
      <c r="A12" s="28" t="s">
        <v>129</v>
      </c>
      <c r="B12" s="16">
        <v>1445</v>
      </c>
      <c r="C12" s="17">
        <v>42337</v>
      </c>
      <c r="D12" s="17">
        <v>42333</v>
      </c>
      <c r="E12" s="17"/>
      <c r="F12" s="17"/>
      <c r="G12" s="1">
        <f t="shared" si="0"/>
        <v>-4</v>
      </c>
      <c r="H12" s="16">
        <f t="shared" si="1"/>
        <v>-5780</v>
      </c>
    </row>
    <row r="13" spans="1:8">
      <c r="A13" s="28" t="s">
        <v>130</v>
      </c>
      <c r="B13" s="16">
        <v>318.81</v>
      </c>
      <c r="C13" s="17">
        <v>42336</v>
      </c>
      <c r="D13" s="17">
        <v>42333</v>
      </c>
      <c r="E13" s="17"/>
      <c r="F13" s="17"/>
      <c r="G13" s="1">
        <f t="shared" si="0"/>
        <v>-3</v>
      </c>
      <c r="H13" s="16">
        <f t="shared" si="1"/>
        <v>-956.43000000000006</v>
      </c>
    </row>
    <row r="14" spans="1:8">
      <c r="A14" s="28" t="s">
        <v>131</v>
      </c>
      <c r="B14" s="16">
        <v>74.8</v>
      </c>
      <c r="C14" s="17">
        <v>42338</v>
      </c>
      <c r="D14" s="17">
        <v>42333</v>
      </c>
      <c r="E14" s="17"/>
      <c r="F14" s="17"/>
      <c r="G14" s="1">
        <f t="shared" si="0"/>
        <v>-5</v>
      </c>
      <c r="H14" s="16">
        <f t="shared" si="1"/>
        <v>-374</v>
      </c>
    </row>
    <row r="15" spans="1:8">
      <c r="A15" s="28" t="s">
        <v>132</v>
      </c>
      <c r="B15" s="16">
        <v>36.9</v>
      </c>
      <c r="C15" s="17">
        <v>42338</v>
      </c>
      <c r="D15" s="17">
        <v>42333</v>
      </c>
      <c r="E15" s="17"/>
      <c r="F15" s="17"/>
      <c r="G15" s="1">
        <f t="shared" si="0"/>
        <v>-5</v>
      </c>
      <c r="H15" s="16">
        <f t="shared" si="1"/>
        <v>-184.5</v>
      </c>
    </row>
    <row r="16" spans="1:8">
      <c r="A16" s="28" t="s">
        <v>133</v>
      </c>
      <c r="B16" s="16">
        <v>150</v>
      </c>
      <c r="C16" s="17">
        <v>42337</v>
      </c>
      <c r="D16" s="17">
        <v>42333</v>
      </c>
      <c r="E16" s="17"/>
      <c r="F16" s="17"/>
      <c r="G16" s="1">
        <f t="shared" si="0"/>
        <v>-4</v>
      </c>
      <c r="H16" s="16">
        <f t="shared" si="1"/>
        <v>-600</v>
      </c>
    </row>
    <row r="17" spans="1:8">
      <c r="A17" s="28" t="s">
        <v>134</v>
      </c>
      <c r="B17" s="16">
        <v>100</v>
      </c>
      <c r="C17" s="17">
        <v>42338</v>
      </c>
      <c r="D17" s="17">
        <v>42333</v>
      </c>
      <c r="E17" s="17"/>
      <c r="F17" s="17"/>
      <c r="G17" s="1">
        <f t="shared" si="0"/>
        <v>-5</v>
      </c>
      <c r="H17" s="16">
        <f t="shared" si="1"/>
        <v>-500</v>
      </c>
    </row>
    <row r="18" spans="1:8">
      <c r="A18" s="28" t="s">
        <v>135</v>
      </c>
      <c r="B18" s="16">
        <v>5945.51</v>
      </c>
      <c r="C18" s="17">
        <v>42338</v>
      </c>
      <c r="D18" s="17">
        <v>42333</v>
      </c>
      <c r="E18" s="17"/>
      <c r="F18" s="17"/>
      <c r="G18" s="1">
        <f t="shared" si="0"/>
        <v>-5</v>
      </c>
      <c r="H18" s="16">
        <f t="shared" si="1"/>
        <v>-29727.550000000003</v>
      </c>
    </row>
    <row r="19" spans="1:8">
      <c r="A19" s="28" t="s">
        <v>136</v>
      </c>
      <c r="B19" s="16">
        <v>19508.2</v>
      </c>
      <c r="C19" s="17">
        <v>42277</v>
      </c>
      <c r="D19" s="17">
        <v>42355</v>
      </c>
      <c r="E19" s="17"/>
      <c r="F19" s="17"/>
      <c r="G19" s="1">
        <f t="shared" si="0"/>
        <v>78</v>
      </c>
      <c r="H19" s="16">
        <f t="shared" si="1"/>
        <v>1521639.6</v>
      </c>
    </row>
    <row r="20" spans="1:8">
      <c r="A20" s="28" t="s">
        <v>137</v>
      </c>
      <c r="B20" s="16">
        <v>68.400000000000006</v>
      </c>
      <c r="C20" s="17">
        <v>42340</v>
      </c>
      <c r="D20" s="17">
        <v>42355</v>
      </c>
      <c r="E20" s="17"/>
      <c r="F20" s="17"/>
      <c r="G20" s="1">
        <f t="shared" si="0"/>
        <v>15</v>
      </c>
      <c r="H20" s="16">
        <f t="shared" si="1"/>
        <v>1026</v>
      </c>
    </row>
    <row r="21" spans="1:8">
      <c r="A21" s="28" t="s">
        <v>138</v>
      </c>
      <c r="B21" s="16">
        <v>137.62</v>
      </c>
      <c r="C21" s="17">
        <v>42343</v>
      </c>
      <c r="D21" s="17">
        <v>42355</v>
      </c>
      <c r="E21" s="17"/>
      <c r="F21" s="17"/>
      <c r="G21" s="1">
        <f t="shared" si="0"/>
        <v>12</v>
      </c>
      <c r="H21" s="16">
        <f t="shared" si="1"/>
        <v>1651.44</v>
      </c>
    </row>
    <row r="22" spans="1:8">
      <c r="A22" s="28" t="s">
        <v>139</v>
      </c>
      <c r="B22" s="16">
        <v>209.9</v>
      </c>
      <c r="C22" s="17">
        <v>42343</v>
      </c>
      <c r="D22" s="17">
        <v>42355</v>
      </c>
      <c r="E22" s="17"/>
      <c r="F22" s="17"/>
      <c r="G22" s="1">
        <f t="shared" si="0"/>
        <v>12</v>
      </c>
      <c r="H22" s="16">
        <f t="shared" si="1"/>
        <v>2518.8000000000002</v>
      </c>
    </row>
    <row r="23" spans="1:8">
      <c r="A23" s="28" t="s">
        <v>140</v>
      </c>
      <c r="B23" s="16">
        <v>145.05000000000001</v>
      </c>
      <c r="C23" s="17">
        <v>42343</v>
      </c>
      <c r="D23" s="17">
        <v>42355</v>
      </c>
      <c r="E23" s="17"/>
      <c r="F23" s="17"/>
      <c r="G23" s="1">
        <f t="shared" si="0"/>
        <v>12</v>
      </c>
      <c r="H23" s="16">
        <f t="shared" si="1"/>
        <v>1740.6000000000001</v>
      </c>
    </row>
    <row r="24" spans="1:8">
      <c r="A24" s="28" t="s">
        <v>141</v>
      </c>
      <c r="B24" s="16">
        <v>900</v>
      </c>
      <c r="C24" s="17">
        <v>42347</v>
      </c>
      <c r="D24" s="17">
        <v>42355</v>
      </c>
      <c r="E24" s="17"/>
      <c r="F24" s="17"/>
      <c r="G24" s="1">
        <f t="shared" si="0"/>
        <v>8</v>
      </c>
      <c r="H24" s="16">
        <f t="shared" si="1"/>
        <v>7200</v>
      </c>
    </row>
    <row r="25" spans="1:8">
      <c r="A25" s="28" t="s">
        <v>142</v>
      </c>
      <c r="B25" s="16">
        <v>36.92</v>
      </c>
      <c r="C25" s="17">
        <v>42354</v>
      </c>
      <c r="D25" s="17">
        <v>42355</v>
      </c>
      <c r="E25" s="17"/>
      <c r="F25" s="17"/>
      <c r="G25" s="1">
        <f t="shared" si="0"/>
        <v>1</v>
      </c>
      <c r="H25" s="16">
        <f t="shared" si="1"/>
        <v>36.92</v>
      </c>
    </row>
    <row r="26" spans="1:8">
      <c r="A26" s="28" t="s">
        <v>143</v>
      </c>
      <c r="B26" s="16">
        <v>190</v>
      </c>
      <c r="C26" s="17">
        <v>42354</v>
      </c>
      <c r="D26" s="17">
        <v>42355</v>
      </c>
      <c r="E26" s="17"/>
      <c r="F26" s="17"/>
      <c r="G26" s="1">
        <f t="shared" si="0"/>
        <v>1</v>
      </c>
      <c r="H26" s="16">
        <f t="shared" si="1"/>
        <v>190</v>
      </c>
    </row>
    <row r="27" spans="1:8">
      <c r="A27" s="28" t="s">
        <v>144</v>
      </c>
      <c r="B27" s="16">
        <v>448</v>
      </c>
      <c r="C27" s="17">
        <v>42357</v>
      </c>
      <c r="D27" s="17">
        <v>42355</v>
      </c>
      <c r="E27" s="17"/>
      <c r="F27" s="17"/>
      <c r="G27" s="1">
        <f t="shared" si="0"/>
        <v>-2</v>
      </c>
      <c r="H27" s="16">
        <f t="shared" si="1"/>
        <v>-896</v>
      </c>
    </row>
    <row r="28" spans="1:8">
      <c r="A28" s="28" t="s">
        <v>145</v>
      </c>
      <c r="B28" s="16">
        <v>91.91</v>
      </c>
      <c r="C28" s="17">
        <v>42364</v>
      </c>
      <c r="D28" s="17">
        <v>42355</v>
      </c>
      <c r="E28" s="17"/>
      <c r="F28" s="17"/>
      <c r="G28" s="1">
        <f t="shared" si="0"/>
        <v>-9</v>
      </c>
      <c r="H28" s="16">
        <f t="shared" si="1"/>
        <v>-827.18999999999994</v>
      </c>
    </row>
    <row r="29" spans="1:8">
      <c r="A29" s="28" t="s">
        <v>146</v>
      </c>
      <c r="B29" s="16">
        <v>5945.51</v>
      </c>
      <c r="C29" s="17">
        <v>42368</v>
      </c>
      <c r="D29" s="17">
        <v>42355</v>
      </c>
      <c r="E29" s="17"/>
      <c r="F29" s="17"/>
      <c r="G29" s="1">
        <f t="shared" si="0"/>
        <v>-13</v>
      </c>
      <c r="H29" s="16">
        <f t="shared" si="1"/>
        <v>-77291.63</v>
      </c>
    </row>
    <row r="30" spans="1:8">
      <c r="A30" s="28" t="s">
        <v>147</v>
      </c>
      <c r="B30" s="16">
        <v>580</v>
      </c>
      <c r="C30" s="17">
        <v>42368</v>
      </c>
      <c r="D30" s="17">
        <v>42355</v>
      </c>
      <c r="E30" s="17"/>
      <c r="F30" s="17"/>
      <c r="G30" s="1">
        <f t="shared" si="0"/>
        <v>-13</v>
      </c>
      <c r="H30" s="16">
        <f t="shared" si="1"/>
        <v>-7540</v>
      </c>
    </row>
    <row r="31" spans="1:8">
      <c r="A31" s="28" t="s">
        <v>148</v>
      </c>
      <c r="B31" s="16">
        <v>100</v>
      </c>
      <c r="C31" s="17">
        <v>42368</v>
      </c>
      <c r="D31" s="17">
        <v>42355</v>
      </c>
      <c r="E31" s="17"/>
      <c r="F31" s="17"/>
      <c r="G31" s="1">
        <f t="shared" si="0"/>
        <v>-13</v>
      </c>
      <c r="H31" s="16">
        <f t="shared" si="1"/>
        <v>-1300</v>
      </c>
    </row>
    <row r="32" spans="1:8">
      <c r="A32" s="28" t="s">
        <v>149</v>
      </c>
      <c r="B32" s="16">
        <v>330.8</v>
      </c>
      <c r="C32" s="17">
        <v>42369</v>
      </c>
      <c r="D32" s="17">
        <v>42355</v>
      </c>
      <c r="E32" s="17"/>
      <c r="F32" s="17"/>
      <c r="G32" s="1">
        <f t="shared" si="0"/>
        <v>-14</v>
      </c>
      <c r="H32" s="16">
        <f t="shared" si="1"/>
        <v>-4631.2</v>
      </c>
    </row>
    <row r="33" spans="1:8">
      <c r="A33" s="28" t="s">
        <v>150</v>
      </c>
      <c r="B33" s="16">
        <v>130</v>
      </c>
      <c r="C33" s="17">
        <v>42369</v>
      </c>
      <c r="D33" s="17">
        <v>42355</v>
      </c>
      <c r="E33" s="17"/>
      <c r="F33" s="17"/>
      <c r="G33" s="1">
        <f t="shared" si="0"/>
        <v>-14</v>
      </c>
      <c r="H33" s="16">
        <f t="shared" si="1"/>
        <v>-1820</v>
      </c>
    </row>
    <row r="34" spans="1:8">
      <c r="A34" s="28" t="s">
        <v>151</v>
      </c>
      <c r="B34" s="16">
        <v>192</v>
      </c>
      <c r="C34" s="17">
        <v>42371</v>
      </c>
      <c r="D34" s="17">
        <v>42355</v>
      </c>
      <c r="E34" s="17"/>
      <c r="F34" s="17"/>
      <c r="G34" s="1">
        <f t="shared" si="0"/>
        <v>-16</v>
      </c>
      <c r="H34" s="16">
        <f t="shared" si="1"/>
        <v>-3072</v>
      </c>
    </row>
    <row r="35" spans="1:8">
      <c r="A35" s="28" t="s">
        <v>152</v>
      </c>
      <c r="B35" s="16">
        <v>120</v>
      </c>
      <c r="C35" s="17">
        <v>42371</v>
      </c>
      <c r="D35" s="17">
        <v>42355</v>
      </c>
      <c r="E35" s="17"/>
      <c r="F35" s="17"/>
      <c r="G35" s="1">
        <f t="shared" si="0"/>
        <v>-16</v>
      </c>
      <c r="H35" s="16">
        <f t="shared" si="1"/>
        <v>-1920</v>
      </c>
    </row>
    <row r="36" spans="1:8">
      <c r="A36" s="28" t="s">
        <v>153</v>
      </c>
      <c r="B36" s="16">
        <v>224</v>
      </c>
      <c r="C36" s="17">
        <v>42371</v>
      </c>
      <c r="D36" s="17">
        <v>42355</v>
      </c>
      <c r="E36" s="17"/>
      <c r="F36" s="17"/>
      <c r="G36" s="1">
        <f t="shared" si="0"/>
        <v>-16</v>
      </c>
      <c r="H36" s="16">
        <f t="shared" si="1"/>
        <v>-3584</v>
      </c>
    </row>
    <row r="37" spans="1:8">
      <c r="A37" s="28" t="s">
        <v>154</v>
      </c>
      <c r="B37" s="16">
        <v>51.52</v>
      </c>
      <c r="C37" s="17">
        <v>42375</v>
      </c>
      <c r="D37" s="17">
        <v>42355</v>
      </c>
      <c r="E37" s="17"/>
      <c r="F37" s="17"/>
      <c r="G37" s="1">
        <f t="shared" si="0"/>
        <v>-20</v>
      </c>
      <c r="H37" s="16">
        <f t="shared" si="1"/>
        <v>-1030.4000000000001</v>
      </c>
    </row>
    <row r="38" spans="1:8">
      <c r="A38" s="28" t="s">
        <v>155</v>
      </c>
      <c r="B38" s="16">
        <v>235</v>
      </c>
      <c r="C38" s="17">
        <v>42377</v>
      </c>
      <c r="D38" s="17">
        <v>42355</v>
      </c>
      <c r="E38" s="17"/>
      <c r="F38" s="17"/>
      <c r="G38" s="1">
        <f t="shared" si="0"/>
        <v>-22</v>
      </c>
      <c r="H38" s="16">
        <f t="shared" si="1"/>
        <v>-5170</v>
      </c>
    </row>
    <row r="39" spans="1:8">
      <c r="A39" s="28" t="s">
        <v>156</v>
      </c>
      <c r="B39" s="16">
        <v>224</v>
      </c>
      <c r="C39" s="17">
        <v>42378</v>
      </c>
      <c r="D39" s="17">
        <v>42355</v>
      </c>
      <c r="E39" s="17"/>
      <c r="F39" s="17"/>
      <c r="G39" s="1">
        <f t="shared" si="0"/>
        <v>-23</v>
      </c>
      <c r="H39" s="16">
        <f t="shared" si="1"/>
        <v>-5152</v>
      </c>
    </row>
    <row r="40" spans="1:8">
      <c r="A40" s="28" t="s">
        <v>157</v>
      </c>
      <c r="B40" s="16">
        <v>800</v>
      </c>
      <c r="C40" s="17">
        <v>42379</v>
      </c>
      <c r="D40" s="17">
        <v>42355</v>
      </c>
      <c r="E40" s="17"/>
      <c r="F40" s="17"/>
      <c r="G40" s="1">
        <f t="shared" si="0"/>
        <v>-24</v>
      </c>
      <c r="H40" s="16">
        <f t="shared" si="1"/>
        <v>-19200</v>
      </c>
    </row>
    <row r="41" spans="1:8">
      <c r="A41" s="28" t="s">
        <v>158</v>
      </c>
      <c r="B41" s="16">
        <v>399.37</v>
      </c>
      <c r="C41" s="17">
        <v>42359</v>
      </c>
      <c r="D41" s="17">
        <v>42355</v>
      </c>
      <c r="E41" s="17"/>
      <c r="F41" s="17"/>
      <c r="G41" s="1">
        <f t="shared" si="0"/>
        <v>-4</v>
      </c>
      <c r="H41" s="16">
        <f t="shared" si="1"/>
        <v>-1597.48</v>
      </c>
    </row>
    <row r="42" spans="1:8">
      <c r="A42" s="28" t="s">
        <v>159</v>
      </c>
      <c r="B42" s="16">
        <v>50</v>
      </c>
      <c r="C42" s="17">
        <v>42388</v>
      </c>
      <c r="D42" s="17">
        <v>42360</v>
      </c>
      <c r="E42" s="17"/>
      <c r="F42" s="17"/>
      <c r="G42" s="1">
        <f t="shared" si="0"/>
        <v>-28</v>
      </c>
      <c r="H42" s="16">
        <f t="shared" si="1"/>
        <v>-1400</v>
      </c>
    </row>
    <row r="43" spans="1:8">
      <c r="A43" s="28" t="s">
        <v>160</v>
      </c>
      <c r="B43" s="16">
        <v>112</v>
      </c>
      <c r="C43" s="17">
        <v>42383</v>
      </c>
      <c r="D43" s="17">
        <v>42360</v>
      </c>
      <c r="E43" s="17"/>
      <c r="F43" s="17"/>
      <c r="G43" s="1">
        <f t="shared" si="0"/>
        <v>-23</v>
      </c>
      <c r="H43" s="16">
        <f t="shared" si="1"/>
        <v>-2576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2016-01-29T15:57:19Z</dcterms:modified>
</cp:coreProperties>
</file>