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9" i="1"/>
  <c r="C1" i="5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8" i="1"/>
  <c r="C1" i="4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G33"/>
  <c r="H33"/>
  <c r="H32"/>
  <c r="G32"/>
  <c r="H31"/>
  <c r="G31"/>
  <c r="H30"/>
  <c r="G30"/>
  <c r="H29"/>
  <c r="G29"/>
  <c r="H28"/>
  <c r="G28"/>
  <c r="G27"/>
  <c r="H27"/>
  <c r="H26"/>
  <c r="G26"/>
  <c r="G25"/>
  <c r="H25"/>
  <c r="H24"/>
  <c r="G24"/>
  <c r="H23"/>
  <c r="G23"/>
  <c r="H22"/>
  <c r="G22"/>
  <c r="G21"/>
  <c r="H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G4"/>
  <c r="H4"/>
  <c r="C1"/>
  <c r="B17" i="1"/>
  <c r="B1" i="3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H33"/>
  <c r="G32"/>
  <c r="H32"/>
  <c r="G31"/>
  <c r="G30"/>
  <c r="H30"/>
  <c r="G29"/>
  <c r="H29"/>
  <c r="G28"/>
  <c r="H28"/>
  <c r="G27"/>
  <c r="G26"/>
  <c r="H26"/>
  <c r="G25"/>
  <c r="H25"/>
  <c r="G24"/>
  <c r="H24"/>
  <c r="G23"/>
  <c r="G22"/>
  <c r="G21"/>
  <c r="G20"/>
  <c r="H20"/>
  <c r="G19"/>
  <c r="G18"/>
  <c r="G17"/>
  <c r="H17"/>
  <c r="G16"/>
  <c r="H16"/>
  <c r="G15"/>
  <c r="G14"/>
  <c r="H14"/>
  <c r="G13"/>
  <c r="H13"/>
  <c r="G12"/>
  <c r="H12"/>
  <c r="G11"/>
  <c r="G10"/>
  <c r="G9"/>
  <c r="H9"/>
  <c r="G8"/>
  <c r="H8"/>
  <c r="G7"/>
  <c r="H7"/>
  <c r="G6"/>
  <c r="G5"/>
  <c r="H5"/>
  <c r="G4"/>
  <c r="H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1"/>
  <c r="H27"/>
  <c r="H23"/>
  <c r="H22"/>
  <c r="H21"/>
  <c r="H19"/>
  <c r="H18"/>
  <c r="H15"/>
  <c r="H11"/>
  <c r="H10"/>
  <c r="H6"/>
  <c r="C18" i="1"/>
  <c r="B19"/>
  <c r="B18"/>
  <c r="C1" i="2"/>
  <c r="B16" i="1"/>
  <c r="B1" i="2"/>
  <c r="C16" i="1"/>
  <c r="C19"/>
  <c r="H1" i="5"/>
  <c r="H1" i="4"/>
  <c r="H1" i="3"/>
  <c r="G1"/>
  <c r="E17" i="1"/>
  <c r="H1" i="2"/>
  <c r="G1"/>
  <c r="E16" i="1"/>
  <c r="C10" l="1"/>
  <c r="E10" s="1"/>
  <c r="A10"/>
</calcChain>
</file>

<file path=xl/sharedStrings.xml><?xml version="1.0" encoding="utf-8"?>
<sst xmlns="http://schemas.openxmlformats.org/spreadsheetml/2006/main" count="114" uniqueCount="89">
  <si>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</si>
  <si>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</si>
  <si>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</si>
  <si>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</si>
  <si>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</si>
  <si>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</si>
  <si>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</si>
  <si>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</si>
  <si>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</si>
  <si>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</si>
  <si>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</si>
  <si>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</si>
  <si>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</si>
  <si>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</si>
  <si>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</si>
  <si>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</si>
  <si>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</si>
  <si>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</si>
  <si>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</si>
  <si>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</si>
  <si>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VIA BELFORTE DEL CHIENTI</t>
  </si>
  <si>
    <t>00156 ROMA (RM) VIA BELFORTE DEL CHIENTI, 24 C.F. 97712620588 C.M. RMIC8EQ00G</t>
  </si>
  <si>
    <t>1860/PA del 21/11/2015</t>
  </si>
  <si>
    <t>162/15PA del 15/12/2015</t>
  </si>
  <si>
    <t>64/PA del 23/12/2015</t>
  </si>
  <si>
    <t>4361 del 22/12/2015</t>
  </si>
  <si>
    <t>2800010362 del 23/12/2015</t>
  </si>
  <si>
    <t>49 del 21/12/2015</t>
  </si>
  <si>
    <t>175/SP del 29/12/2015</t>
  </si>
  <si>
    <t>160161853 del 02/01/2016</t>
  </si>
  <si>
    <t>V5/0038460 del 31/12/2015</t>
  </si>
  <si>
    <t>7/2016 del 11/01/2016</t>
  </si>
  <si>
    <t>83E del 11/01/2016</t>
  </si>
  <si>
    <t>7108 del 14/12/2015</t>
  </si>
  <si>
    <t>1926/PA del 05/12/2015</t>
  </si>
  <si>
    <t>1980/PA del 05/12/2015</t>
  </si>
  <si>
    <t>V5/0002458 del 31/01/2016</t>
  </si>
  <si>
    <t>15610057 del 27/01/2016</t>
  </si>
  <si>
    <t>8716010371 del 26/01/2016</t>
  </si>
  <si>
    <t>8716031918 del 18/02/2016</t>
  </si>
  <si>
    <t>09-2016 del 15/02/2016</t>
  </si>
  <si>
    <t>PAE0004037 del 14/02/2016</t>
  </si>
  <si>
    <t>FATTPA 1_15 del 22/10/2015</t>
  </si>
  <si>
    <t>99/2016 del 05/02/2016</t>
  </si>
  <si>
    <t>183/2016 del 22/02/2016</t>
  </si>
  <si>
    <t>120/2016 del 09/02/2016</t>
  </si>
  <si>
    <t>V5/0006065 del 29/02/2016</t>
  </si>
  <si>
    <t>248/2016 del 01/03/2016</t>
  </si>
  <si>
    <t>41/2016 del 01/03/2016</t>
  </si>
  <si>
    <t>261/2016 del 02/03/2016</t>
  </si>
  <si>
    <t>160633828 del 02/03/2016</t>
  </si>
  <si>
    <t>35/16PA del 02/03/2016</t>
  </si>
  <si>
    <t>34/16PA del 02/03/2016</t>
  </si>
  <si>
    <t>20000389 del 16/03/2016</t>
  </si>
  <si>
    <t>60 del 16/03/2016</t>
  </si>
  <si>
    <t>000000000602 del 16/03/2016</t>
  </si>
  <si>
    <t>110N del 12/04/2016</t>
  </si>
  <si>
    <t>1558 del 26/02/2016</t>
  </si>
  <si>
    <t>2026 del 16/03/2016</t>
  </si>
  <si>
    <t>55/PA del 30/03/2016</t>
  </si>
  <si>
    <t>V5/0009879 del 31/03/2016</t>
  </si>
  <si>
    <t>FATTPA 35_16 del 12/04/2016</t>
  </si>
  <si>
    <t>PAE0011553 del 14/04/2016</t>
  </si>
  <si>
    <t>555/2016 del 19/04/2016</t>
  </si>
  <si>
    <t>01113/16 del 20/04/2016</t>
  </si>
  <si>
    <t>175 del 22/04/2016</t>
  </si>
  <si>
    <t>161072736 del 02/05/2016</t>
  </si>
  <si>
    <t>V5/0013327 del 30/04/2016</t>
  </si>
  <si>
    <t>551/2016 del 18/04/2016</t>
  </si>
  <si>
    <t>FATTPA 53_16 del 28/04/2016</t>
  </si>
  <si>
    <t>437/PA del 05/03/2016</t>
  </si>
  <si>
    <t>456/PA del 10/03/2016</t>
  </si>
  <si>
    <t>16031 del 11/04/2016</t>
  </si>
  <si>
    <t>274/01 del 11/05/2016</t>
  </si>
  <si>
    <t>651/2016 del 02/05/2016</t>
  </si>
  <si>
    <t>PA 395 / 16 del 02/05/2016</t>
  </si>
  <si>
    <t>8716124586 del 16/05/2016</t>
  </si>
  <si>
    <t>791/2016 del 17/05/2016</t>
  </si>
  <si>
    <t>405/2016 del 20/05/2016</t>
  </si>
  <si>
    <t>8716132837 del 24/05/2016</t>
  </si>
  <si>
    <t>FATTPA 96_16 del 25/05/2016</t>
  </si>
  <si>
    <t>3388 del 28/04/2016</t>
  </si>
  <si>
    <t>22/PA del 09/05/2016</t>
  </si>
  <si>
    <t>V5/0017211 del 31/05/2016</t>
  </si>
  <si>
    <t>16600416 del 25/05/2016</t>
  </si>
  <si>
    <t>8716154947 del 09/06/2016</t>
  </si>
  <si>
    <t>PAE0018833 del 14/06/2016</t>
  </si>
  <si>
    <t>95 del 14/06/2016</t>
  </si>
  <si>
    <t>23-16PA del 05/05/2016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</si>
</sst>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10"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2016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68</v>
      </c>
      <c r="B10" s="37"/>
      <c r="C10" s="50">
        <f>SUM(C16:D19)</f>
        <v>69260.81</v>
      </c>
      <c r="D10" s="37"/>
      <c r="E10" s="38">
        <f>('Trimestre 1'!H1+'Trimestre 2'!H1+'Trimestre 3'!H1+'Trimestre 4'!H1)/C10</f>
        <v>-2.5418377290129874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34</v>
      </c>
      <c r="C16" s="51">
        <f>'Trimestre 1'!B1</f>
        <v>37025.33</v>
      </c>
      <c r="D16" s="52"/>
      <c r="E16" s="51">
        <f>'Trimestre 1'!G1</f>
        <v>-1.5924708841217619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34</v>
      </c>
      <c r="C17" s="51">
        <f>'Trimestre 2'!B1</f>
        <v>32235.48</v>
      </c>
      <c r="D17" s="52"/>
      <c r="E17" s="51">
        <f>'Trimestre 2'!G1</f>
        <v>-3.6322704051560577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12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37025.33</v>
      </c>
      <c r="C1">
        <f>COUNTA(A4:A203)</f>
        <v>34</v>
      </c>
      <c r="G1" s="20">
        <f>IF(B1&lt;&gt;0,H1/B1,0)</f>
        <v>-1.5924708841217619</v>
      </c>
      <c r="H1" s="19">
        <f>SUM(H4:H195)</f>
        <v>-58961.759999999995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122.23</v>
      </c>
      <c r="C4" s="17">
        <v>42400</v>
      </c>
      <c r="D4" s="17">
        <v>42388</v>
      </c>
      <c r="E4" s="17"/>
      <c r="F4" s="17"/>
      <c r="G4" s="1">
        <f>D4-C4-(F4-E4)</f>
        <v>-12</v>
      </c>
      <c r="H4" s="16">
        <f>B4*G4</f>
        <v>-1466.76</v>
      </c>
    </row>
    <row r="5" spans="1:8">
      <c r="A5" s="28" t="s">
        <v>23</v>
      </c>
      <c r="B5" s="16">
        <v>100</v>
      </c>
      <c r="C5" s="17">
        <v>42384</v>
      </c>
      <c r="D5" s="17">
        <v>42388</v>
      </c>
      <c r="E5" s="17"/>
      <c r="F5" s="17"/>
      <c r="G5" s="1">
        <f t="shared" ref="G5:G68" si="0">D5-C5-(F5-E5)</f>
        <v>4</v>
      </c>
      <c r="H5" s="16">
        <f t="shared" ref="H5:H68" si="1">B5*G5</f>
        <v>400</v>
      </c>
    </row>
    <row r="6" spans="1:8">
      <c r="A6" s="28" t="s">
        <v>24</v>
      </c>
      <c r="B6" s="16">
        <v>296.76</v>
      </c>
      <c r="C6" s="17">
        <v>42400</v>
      </c>
      <c r="D6" s="17">
        <v>42388</v>
      </c>
      <c r="E6" s="17"/>
      <c r="F6" s="17"/>
      <c r="G6" s="1">
        <f t="shared" si="0"/>
        <v>-12</v>
      </c>
      <c r="H6" s="16">
        <f t="shared" si="1"/>
        <v>-3561.12</v>
      </c>
    </row>
    <row r="7" spans="1:8">
      <c r="A7" s="28" t="s">
        <v>25</v>
      </c>
      <c r="B7" s="16">
        <v>254.32</v>
      </c>
      <c r="C7" s="17">
        <v>42391</v>
      </c>
      <c r="D7" s="17">
        <v>42388</v>
      </c>
      <c r="E7" s="17"/>
      <c r="F7" s="17"/>
      <c r="G7" s="1">
        <f t="shared" si="0"/>
        <v>-3</v>
      </c>
      <c r="H7" s="16">
        <f t="shared" si="1"/>
        <v>-762.96</v>
      </c>
    </row>
    <row r="8" spans="1:8">
      <c r="A8" s="28" t="s">
        <v>26</v>
      </c>
      <c r="B8" s="16">
        <v>112</v>
      </c>
      <c r="C8" s="17">
        <v>42392</v>
      </c>
      <c r="D8" s="17">
        <v>42388</v>
      </c>
      <c r="E8" s="17"/>
      <c r="F8" s="17"/>
      <c r="G8" s="1">
        <f t="shared" si="0"/>
        <v>-4</v>
      </c>
      <c r="H8" s="16">
        <f t="shared" si="1"/>
        <v>-448</v>
      </c>
    </row>
    <row r="9" spans="1:8">
      <c r="A9" s="28" t="s">
        <v>27</v>
      </c>
      <c r="B9" s="16">
        <v>4537.2299999999996</v>
      </c>
      <c r="C9" s="17">
        <v>42389</v>
      </c>
      <c r="D9" s="17">
        <v>42388</v>
      </c>
      <c r="E9" s="17"/>
      <c r="F9" s="17"/>
      <c r="G9" s="1">
        <f t="shared" si="0"/>
        <v>-1</v>
      </c>
      <c r="H9" s="16">
        <f t="shared" si="1"/>
        <v>-4537.2299999999996</v>
      </c>
    </row>
    <row r="10" spans="1:8">
      <c r="A10" s="28" t="s">
        <v>28</v>
      </c>
      <c r="B10" s="16">
        <v>1340</v>
      </c>
      <c r="C10" s="17">
        <v>42397</v>
      </c>
      <c r="D10" s="17">
        <v>42388</v>
      </c>
      <c r="E10" s="17"/>
      <c r="F10" s="17"/>
      <c r="G10" s="1">
        <f t="shared" si="0"/>
        <v>-9</v>
      </c>
      <c r="H10" s="16">
        <f t="shared" si="1"/>
        <v>-12060</v>
      </c>
    </row>
    <row r="11" spans="1:8">
      <c r="A11" s="28" t="s">
        <v>29</v>
      </c>
      <c r="B11" s="16">
        <v>45.85</v>
      </c>
      <c r="C11" s="17">
        <v>42401</v>
      </c>
      <c r="D11" s="17">
        <v>42388</v>
      </c>
      <c r="E11" s="17"/>
      <c r="F11" s="17"/>
      <c r="G11" s="1">
        <f t="shared" si="0"/>
        <v>-13</v>
      </c>
      <c r="H11" s="16">
        <f t="shared" si="1"/>
        <v>-596.05000000000007</v>
      </c>
    </row>
    <row r="12" spans="1:8">
      <c r="A12" s="28" t="s">
        <v>30</v>
      </c>
      <c r="B12" s="16">
        <v>5945.51</v>
      </c>
      <c r="C12" s="17">
        <v>42400</v>
      </c>
      <c r="D12" s="17">
        <v>42420</v>
      </c>
      <c r="E12" s="17"/>
      <c r="F12" s="17"/>
      <c r="G12" s="1">
        <f t="shared" si="0"/>
        <v>20</v>
      </c>
      <c r="H12" s="16">
        <f t="shared" si="1"/>
        <v>118910.20000000001</v>
      </c>
    </row>
    <row r="13" spans="1:8">
      <c r="A13" s="28" t="s">
        <v>31</v>
      </c>
      <c r="B13" s="16">
        <v>590</v>
      </c>
      <c r="C13" s="17">
        <v>42410</v>
      </c>
      <c r="D13" s="17">
        <v>42420</v>
      </c>
      <c r="E13" s="17"/>
      <c r="F13" s="17"/>
      <c r="G13" s="1">
        <f t="shared" si="0"/>
        <v>10</v>
      </c>
      <c r="H13" s="16">
        <f t="shared" si="1"/>
        <v>5900</v>
      </c>
    </row>
    <row r="14" spans="1:8">
      <c r="A14" s="28" t="s">
        <v>32</v>
      </c>
      <c r="B14" s="16">
        <v>2252</v>
      </c>
      <c r="C14" s="17">
        <v>42410</v>
      </c>
      <c r="D14" s="17">
        <v>42420</v>
      </c>
      <c r="E14" s="17"/>
      <c r="F14" s="17"/>
      <c r="G14" s="1">
        <f t="shared" si="0"/>
        <v>10</v>
      </c>
      <c r="H14" s="16">
        <f t="shared" si="1"/>
        <v>22520</v>
      </c>
    </row>
    <row r="15" spans="1:8">
      <c r="A15" s="28" t="s">
        <v>33</v>
      </c>
      <c r="B15" s="16">
        <v>562.89</v>
      </c>
      <c r="C15" s="17">
        <v>42414</v>
      </c>
      <c r="D15" s="17">
        <v>42420</v>
      </c>
      <c r="E15" s="17"/>
      <c r="F15" s="17"/>
      <c r="G15" s="1">
        <f t="shared" si="0"/>
        <v>6</v>
      </c>
      <c r="H15" s="16">
        <f t="shared" si="1"/>
        <v>3377.34</v>
      </c>
    </row>
    <row r="16" spans="1:8">
      <c r="A16" s="28" t="s">
        <v>34</v>
      </c>
      <c r="B16" s="16">
        <v>121.08</v>
      </c>
      <c r="C16" s="17">
        <v>42429</v>
      </c>
      <c r="D16" s="17">
        <v>42420</v>
      </c>
      <c r="E16" s="17"/>
      <c r="F16" s="17"/>
      <c r="G16" s="1">
        <f t="shared" si="0"/>
        <v>-9</v>
      </c>
      <c r="H16" s="16">
        <f t="shared" si="1"/>
        <v>-1089.72</v>
      </c>
    </row>
    <row r="17" spans="1:8">
      <c r="A17" s="28" t="s">
        <v>35</v>
      </c>
      <c r="B17" s="16">
        <v>80.83</v>
      </c>
      <c r="C17" s="17">
        <v>42429</v>
      </c>
      <c r="D17" s="17">
        <v>42420</v>
      </c>
      <c r="E17" s="17"/>
      <c r="F17" s="17"/>
      <c r="G17" s="1">
        <f t="shared" si="0"/>
        <v>-9</v>
      </c>
      <c r="H17" s="16">
        <f t="shared" si="1"/>
        <v>-727.47</v>
      </c>
    </row>
    <row r="18" spans="1:8">
      <c r="A18" s="28" t="s">
        <v>36</v>
      </c>
      <c r="B18" s="16">
        <v>5945.51</v>
      </c>
      <c r="C18" s="17">
        <v>42429</v>
      </c>
      <c r="D18" s="17">
        <v>42423</v>
      </c>
      <c r="E18" s="17"/>
      <c r="F18" s="17"/>
      <c r="G18" s="1">
        <f t="shared" si="0"/>
        <v>-6</v>
      </c>
      <c r="H18" s="16">
        <f t="shared" si="1"/>
        <v>-35673.06</v>
      </c>
    </row>
    <row r="19" spans="1:8">
      <c r="A19" s="28" t="s">
        <v>37</v>
      </c>
      <c r="B19" s="16">
        <v>100</v>
      </c>
      <c r="C19" s="17">
        <v>42429</v>
      </c>
      <c r="D19" s="17">
        <v>42423</v>
      </c>
      <c r="E19" s="17"/>
      <c r="F19" s="17"/>
      <c r="G19" s="1">
        <f t="shared" si="0"/>
        <v>-6</v>
      </c>
      <c r="H19" s="16">
        <f t="shared" si="1"/>
        <v>-600</v>
      </c>
    </row>
    <row r="20" spans="1:8">
      <c r="A20" s="28" t="s">
        <v>38</v>
      </c>
      <c r="B20" s="16">
        <v>44.04</v>
      </c>
      <c r="C20" s="17">
        <v>42425</v>
      </c>
      <c r="D20" s="17">
        <v>42423</v>
      </c>
      <c r="E20" s="17"/>
      <c r="F20" s="17"/>
      <c r="G20" s="1">
        <f t="shared" si="0"/>
        <v>-2</v>
      </c>
      <c r="H20" s="16">
        <f t="shared" si="1"/>
        <v>-88.08</v>
      </c>
    </row>
    <row r="21" spans="1:8">
      <c r="A21" s="28" t="s">
        <v>39</v>
      </c>
      <c r="B21" s="16">
        <v>29.04</v>
      </c>
      <c r="C21" s="17">
        <v>42448</v>
      </c>
      <c r="D21" s="17">
        <v>42423</v>
      </c>
      <c r="E21" s="17"/>
      <c r="F21" s="17"/>
      <c r="G21" s="1">
        <f t="shared" si="0"/>
        <v>-25</v>
      </c>
      <c r="H21" s="16">
        <f t="shared" si="1"/>
        <v>-726</v>
      </c>
    </row>
    <row r="22" spans="1:8">
      <c r="A22" s="28" t="s">
        <v>40</v>
      </c>
      <c r="B22" s="16">
        <v>507.5</v>
      </c>
      <c r="C22" s="17">
        <v>42422</v>
      </c>
      <c r="D22" s="17">
        <v>42423</v>
      </c>
      <c r="E22" s="17"/>
      <c r="F22" s="17"/>
      <c r="G22" s="1">
        <f t="shared" si="0"/>
        <v>1</v>
      </c>
      <c r="H22" s="16">
        <f t="shared" si="1"/>
        <v>507.5</v>
      </c>
    </row>
    <row r="23" spans="1:8">
      <c r="A23" s="28" t="s">
        <v>41</v>
      </c>
      <c r="B23" s="16">
        <v>112</v>
      </c>
      <c r="C23" s="17">
        <v>42443</v>
      </c>
      <c r="D23" s="17">
        <v>42423</v>
      </c>
      <c r="E23" s="17"/>
      <c r="F23" s="17"/>
      <c r="G23" s="1">
        <f t="shared" si="0"/>
        <v>-20</v>
      </c>
      <c r="H23" s="16">
        <f t="shared" si="1"/>
        <v>-2240</v>
      </c>
    </row>
    <row r="24" spans="1:8">
      <c r="A24" s="28" t="s">
        <v>42</v>
      </c>
      <c r="B24" s="16">
        <v>327.83</v>
      </c>
      <c r="C24" s="17">
        <v>42329</v>
      </c>
      <c r="D24" s="17">
        <v>42431</v>
      </c>
      <c r="E24" s="17"/>
      <c r="F24" s="17"/>
      <c r="G24" s="1">
        <f t="shared" si="0"/>
        <v>102</v>
      </c>
      <c r="H24" s="16">
        <f t="shared" si="1"/>
        <v>33438.659999999996</v>
      </c>
    </row>
    <row r="25" spans="1:8">
      <c r="A25" s="28" t="s">
        <v>43</v>
      </c>
      <c r="B25" s="16">
        <v>224</v>
      </c>
      <c r="C25" s="17">
        <v>42435</v>
      </c>
      <c r="D25" s="17">
        <v>42431</v>
      </c>
      <c r="E25" s="17"/>
      <c r="F25" s="17"/>
      <c r="G25" s="1">
        <f t="shared" si="0"/>
        <v>-4</v>
      </c>
      <c r="H25" s="16">
        <f t="shared" si="1"/>
        <v>-896</v>
      </c>
    </row>
    <row r="26" spans="1:8">
      <c r="A26" s="28" t="s">
        <v>44</v>
      </c>
      <c r="B26" s="16">
        <v>330</v>
      </c>
      <c r="C26" s="17">
        <v>42452</v>
      </c>
      <c r="D26" s="17">
        <v>42431</v>
      </c>
      <c r="E26" s="17"/>
      <c r="F26" s="17"/>
      <c r="G26" s="1">
        <f t="shared" si="0"/>
        <v>-21</v>
      </c>
      <c r="H26" s="16">
        <f t="shared" si="1"/>
        <v>-6930</v>
      </c>
    </row>
    <row r="27" spans="1:8">
      <c r="A27" s="28" t="s">
        <v>45</v>
      </c>
      <c r="B27" s="16">
        <v>360</v>
      </c>
      <c r="C27" s="17">
        <v>42439</v>
      </c>
      <c r="D27" s="17">
        <v>42431</v>
      </c>
      <c r="E27" s="17"/>
      <c r="F27" s="17"/>
      <c r="G27" s="1">
        <f t="shared" si="0"/>
        <v>-8</v>
      </c>
      <c r="H27" s="16">
        <f t="shared" si="1"/>
        <v>-2880</v>
      </c>
    </row>
    <row r="28" spans="1:8">
      <c r="A28" s="28" t="s">
        <v>46</v>
      </c>
      <c r="B28" s="16">
        <v>5945.51</v>
      </c>
      <c r="C28" s="17">
        <v>42458</v>
      </c>
      <c r="D28" s="17">
        <v>42452</v>
      </c>
      <c r="E28" s="17"/>
      <c r="F28" s="17"/>
      <c r="G28" s="1">
        <f t="shared" si="0"/>
        <v>-6</v>
      </c>
      <c r="H28" s="16">
        <f t="shared" si="1"/>
        <v>-35673.06</v>
      </c>
    </row>
    <row r="29" spans="1:8">
      <c r="A29" s="28" t="s">
        <v>47</v>
      </c>
      <c r="B29" s="16">
        <v>200</v>
      </c>
      <c r="C29" s="17">
        <v>42460</v>
      </c>
      <c r="D29" s="17">
        <v>42452</v>
      </c>
      <c r="E29" s="17"/>
      <c r="F29" s="17"/>
      <c r="G29" s="1">
        <f t="shared" si="0"/>
        <v>-8</v>
      </c>
      <c r="H29" s="16">
        <f t="shared" si="1"/>
        <v>-1600</v>
      </c>
    </row>
    <row r="30" spans="1:8">
      <c r="A30" s="28" t="s">
        <v>48</v>
      </c>
      <c r="B30" s="16">
        <v>800.25</v>
      </c>
      <c r="C30" s="17">
        <v>42460</v>
      </c>
      <c r="D30" s="17">
        <v>42452</v>
      </c>
      <c r="E30" s="17"/>
      <c r="F30" s="17"/>
      <c r="G30" s="1">
        <f t="shared" si="0"/>
        <v>-8</v>
      </c>
      <c r="H30" s="16">
        <f t="shared" si="1"/>
        <v>-6402</v>
      </c>
    </row>
    <row r="31" spans="1:8">
      <c r="A31" s="28" t="s">
        <v>49</v>
      </c>
      <c r="B31" s="16">
        <v>160</v>
      </c>
      <c r="C31" s="17">
        <v>42461</v>
      </c>
      <c r="D31" s="17">
        <v>42452</v>
      </c>
      <c r="E31" s="17"/>
      <c r="F31" s="17"/>
      <c r="G31" s="1">
        <f t="shared" si="0"/>
        <v>-9</v>
      </c>
      <c r="H31" s="16">
        <f t="shared" si="1"/>
        <v>-1440</v>
      </c>
    </row>
    <row r="32" spans="1:8">
      <c r="A32" s="28" t="s">
        <v>50</v>
      </c>
      <c r="B32" s="16">
        <v>45.85</v>
      </c>
      <c r="C32" s="17">
        <v>42461</v>
      </c>
      <c r="D32" s="17">
        <v>42452</v>
      </c>
      <c r="E32" s="17"/>
      <c r="F32" s="17"/>
      <c r="G32" s="1">
        <f t="shared" si="0"/>
        <v>-9</v>
      </c>
      <c r="H32" s="16">
        <f t="shared" si="1"/>
        <v>-412.65000000000003</v>
      </c>
    </row>
    <row r="33" spans="1:8">
      <c r="A33" s="28" t="s">
        <v>51</v>
      </c>
      <c r="B33" s="16">
        <v>120</v>
      </c>
      <c r="C33" s="17">
        <v>42462</v>
      </c>
      <c r="D33" s="17">
        <v>42452</v>
      </c>
      <c r="E33" s="17"/>
      <c r="F33" s="17"/>
      <c r="G33" s="1">
        <f t="shared" si="0"/>
        <v>-10</v>
      </c>
      <c r="H33" s="16">
        <f t="shared" si="1"/>
        <v>-1200</v>
      </c>
    </row>
    <row r="34" spans="1:8">
      <c r="A34" s="28" t="s">
        <v>52</v>
      </c>
      <c r="B34" s="16">
        <v>192</v>
      </c>
      <c r="C34" s="17">
        <v>42462</v>
      </c>
      <c r="D34" s="17">
        <v>42452</v>
      </c>
      <c r="E34" s="17"/>
      <c r="F34" s="17"/>
      <c r="G34" s="1">
        <f t="shared" si="0"/>
        <v>-10</v>
      </c>
      <c r="H34" s="16">
        <f t="shared" si="1"/>
        <v>-1920</v>
      </c>
    </row>
    <row r="35" spans="1:8">
      <c r="A35" s="28" t="s">
        <v>53</v>
      </c>
      <c r="B35" s="16">
        <v>400</v>
      </c>
      <c r="C35" s="17">
        <v>42475</v>
      </c>
      <c r="D35" s="17">
        <v>42452</v>
      </c>
      <c r="E35" s="17"/>
      <c r="F35" s="17"/>
      <c r="G35" s="1">
        <f t="shared" si="0"/>
        <v>-23</v>
      </c>
      <c r="H35" s="16">
        <f t="shared" si="1"/>
        <v>-9200</v>
      </c>
    </row>
    <row r="36" spans="1:8">
      <c r="A36" s="28" t="s">
        <v>54</v>
      </c>
      <c r="B36" s="16">
        <v>2212</v>
      </c>
      <c r="C36" s="17">
        <v>42475</v>
      </c>
      <c r="D36" s="17">
        <v>42452</v>
      </c>
      <c r="E36" s="17"/>
      <c r="F36" s="17"/>
      <c r="G36" s="1">
        <f t="shared" si="0"/>
        <v>-23</v>
      </c>
      <c r="H36" s="16">
        <f t="shared" si="1"/>
        <v>-50876</v>
      </c>
    </row>
    <row r="37" spans="1:8">
      <c r="A37" s="28" t="s">
        <v>55</v>
      </c>
      <c r="B37" s="16">
        <v>2609.1</v>
      </c>
      <c r="C37" s="17">
        <v>42475</v>
      </c>
      <c r="D37" s="17">
        <v>42452</v>
      </c>
      <c r="E37" s="17"/>
      <c r="F37" s="17"/>
      <c r="G37" s="1">
        <f t="shared" si="0"/>
        <v>-23</v>
      </c>
      <c r="H37" s="16">
        <f t="shared" si="1"/>
        <v>-60009.299999999996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32235.48</v>
      </c>
      <c r="C1">
        <f>COUNTA(A4:A203)</f>
        <v>34</v>
      </c>
      <c r="G1" s="20">
        <f>IF(B1&lt;&gt;0,H1/B1,0)</f>
        <v>-3.6322704051560577</v>
      </c>
      <c r="H1" s="19">
        <f>SUM(H4:H195)</f>
        <v>-117087.98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56</v>
      </c>
      <c r="B4" s="16">
        <v>220</v>
      </c>
      <c r="C4" s="17">
        <v>42502</v>
      </c>
      <c r="D4" s="17">
        <v>42478</v>
      </c>
      <c r="E4" s="17"/>
      <c r="F4" s="17"/>
      <c r="G4" s="1">
        <f>D4-C4-(F4-E4)</f>
        <v>-24</v>
      </c>
      <c r="H4" s="16">
        <f>B4*G4</f>
        <v>-5280</v>
      </c>
    </row>
    <row r="5" spans="1:8">
      <c r="A5" s="28" t="s">
        <v>57</v>
      </c>
      <c r="B5" s="16">
        <v>106.95</v>
      </c>
      <c r="C5" s="17">
        <v>42486</v>
      </c>
      <c r="D5" s="17">
        <v>42478</v>
      </c>
      <c r="E5" s="17"/>
      <c r="F5" s="17"/>
      <c r="G5" s="1">
        <f t="shared" ref="G5:G68" si="0">D5-C5-(F5-E5)</f>
        <v>-8</v>
      </c>
      <c r="H5" s="16">
        <f t="shared" ref="H5:H68" si="1">B5*G5</f>
        <v>-855.6</v>
      </c>
    </row>
    <row r="6" spans="1:8">
      <c r="A6" s="28" t="s">
        <v>58</v>
      </c>
      <c r="B6" s="16">
        <v>9.75</v>
      </c>
      <c r="C6" s="17">
        <v>42506</v>
      </c>
      <c r="D6" s="17">
        <v>42478</v>
      </c>
      <c r="E6" s="17"/>
      <c r="F6" s="17"/>
      <c r="G6" s="1">
        <f t="shared" si="0"/>
        <v>-28</v>
      </c>
      <c r="H6" s="16">
        <f t="shared" si="1"/>
        <v>-273</v>
      </c>
    </row>
    <row r="7" spans="1:8">
      <c r="A7" s="28" t="s">
        <v>59</v>
      </c>
      <c r="B7" s="16">
        <v>306</v>
      </c>
      <c r="C7" s="17">
        <v>42489</v>
      </c>
      <c r="D7" s="17">
        <v>42494</v>
      </c>
      <c r="E7" s="17"/>
      <c r="F7" s="17"/>
      <c r="G7" s="1">
        <f t="shared" si="0"/>
        <v>5</v>
      </c>
      <c r="H7" s="16">
        <f t="shared" si="1"/>
        <v>1530</v>
      </c>
    </row>
    <row r="8" spans="1:8">
      <c r="A8" s="28" t="s">
        <v>60</v>
      </c>
      <c r="B8" s="16">
        <v>5945.51</v>
      </c>
      <c r="C8" s="17">
        <v>42490</v>
      </c>
      <c r="D8" s="17">
        <v>42494</v>
      </c>
      <c r="E8" s="17"/>
      <c r="F8" s="17"/>
      <c r="G8" s="1">
        <f t="shared" si="0"/>
        <v>4</v>
      </c>
      <c r="H8" s="16">
        <f t="shared" si="1"/>
        <v>23782.04</v>
      </c>
    </row>
    <row r="9" spans="1:8">
      <c r="A9" s="28" t="s">
        <v>61</v>
      </c>
      <c r="B9" s="16">
        <v>349</v>
      </c>
      <c r="C9" s="17">
        <v>42502</v>
      </c>
      <c r="D9" s="17">
        <v>42494</v>
      </c>
      <c r="E9" s="17"/>
      <c r="F9" s="17"/>
      <c r="G9" s="1">
        <f t="shared" si="0"/>
        <v>-8</v>
      </c>
      <c r="H9" s="16">
        <f t="shared" si="1"/>
        <v>-2792</v>
      </c>
    </row>
    <row r="10" spans="1:8">
      <c r="A10" s="28" t="s">
        <v>62</v>
      </c>
      <c r="B10" s="16">
        <v>112</v>
      </c>
      <c r="C10" s="17">
        <v>42504</v>
      </c>
      <c r="D10" s="17">
        <v>42494</v>
      </c>
      <c r="E10" s="17"/>
      <c r="F10" s="17"/>
      <c r="G10" s="1">
        <f t="shared" si="0"/>
        <v>-10</v>
      </c>
      <c r="H10" s="16">
        <f t="shared" si="1"/>
        <v>-1120</v>
      </c>
    </row>
    <row r="11" spans="1:8">
      <c r="A11" s="28" t="s">
        <v>63</v>
      </c>
      <c r="B11" s="16">
        <v>490</v>
      </c>
      <c r="C11" s="17">
        <v>42509</v>
      </c>
      <c r="D11" s="17">
        <v>42494</v>
      </c>
      <c r="E11" s="17"/>
      <c r="F11" s="17"/>
      <c r="G11" s="1">
        <f t="shared" si="0"/>
        <v>-15</v>
      </c>
      <c r="H11" s="16">
        <f t="shared" si="1"/>
        <v>-7350</v>
      </c>
    </row>
    <row r="12" spans="1:8">
      <c r="A12" s="28" t="s">
        <v>64</v>
      </c>
      <c r="B12" s="16">
        <v>140</v>
      </c>
      <c r="C12" s="17">
        <v>42510</v>
      </c>
      <c r="D12" s="17">
        <v>42494</v>
      </c>
      <c r="E12" s="17"/>
      <c r="F12" s="17"/>
      <c r="G12" s="1">
        <f t="shared" si="0"/>
        <v>-16</v>
      </c>
      <c r="H12" s="16">
        <f t="shared" si="1"/>
        <v>-2240</v>
      </c>
    </row>
    <row r="13" spans="1:8">
      <c r="A13" s="28" t="s">
        <v>65</v>
      </c>
      <c r="B13" s="16">
        <v>510</v>
      </c>
      <c r="C13" s="17">
        <v>42512</v>
      </c>
      <c r="D13" s="17">
        <v>42494</v>
      </c>
      <c r="E13" s="17"/>
      <c r="F13" s="17"/>
      <c r="G13" s="1">
        <f t="shared" si="0"/>
        <v>-18</v>
      </c>
      <c r="H13" s="16">
        <f t="shared" si="1"/>
        <v>-9180</v>
      </c>
    </row>
    <row r="14" spans="1:8">
      <c r="A14" s="28" t="s">
        <v>64</v>
      </c>
      <c r="B14" s="16">
        <v>0</v>
      </c>
      <c r="C14" s="17">
        <v>42510</v>
      </c>
      <c r="D14" s="17">
        <v>42501</v>
      </c>
      <c r="E14" s="17"/>
      <c r="F14" s="17"/>
      <c r="G14" s="1">
        <f t="shared" si="0"/>
        <v>-9</v>
      </c>
      <c r="H14" s="16">
        <f t="shared" si="1"/>
        <v>0</v>
      </c>
    </row>
    <row r="15" spans="1:8">
      <c r="A15" s="28" t="s">
        <v>66</v>
      </c>
      <c r="B15" s="16">
        <v>45.85</v>
      </c>
      <c r="C15" s="17">
        <v>42522</v>
      </c>
      <c r="D15" s="17">
        <v>42501</v>
      </c>
      <c r="E15" s="17"/>
      <c r="F15" s="17"/>
      <c r="G15" s="1">
        <f t="shared" si="0"/>
        <v>-21</v>
      </c>
      <c r="H15" s="16">
        <f t="shared" si="1"/>
        <v>-962.85</v>
      </c>
    </row>
    <row r="16" spans="1:8">
      <c r="A16" s="28" t="s">
        <v>67</v>
      </c>
      <c r="B16" s="16">
        <v>5945.51</v>
      </c>
      <c r="C16" s="17">
        <v>42520</v>
      </c>
      <c r="D16" s="17">
        <v>42501</v>
      </c>
      <c r="E16" s="17"/>
      <c r="F16" s="17"/>
      <c r="G16" s="1">
        <f t="shared" si="0"/>
        <v>-19</v>
      </c>
      <c r="H16" s="16">
        <f t="shared" si="1"/>
        <v>-112964.69</v>
      </c>
    </row>
    <row r="17" spans="1:8">
      <c r="A17" s="28" t="s">
        <v>68</v>
      </c>
      <c r="B17" s="16">
        <v>600</v>
      </c>
      <c r="C17" s="17">
        <v>42508</v>
      </c>
      <c r="D17" s="17">
        <v>42501</v>
      </c>
      <c r="E17" s="17"/>
      <c r="F17" s="17"/>
      <c r="G17" s="1">
        <f t="shared" si="0"/>
        <v>-7</v>
      </c>
      <c r="H17" s="16">
        <f t="shared" si="1"/>
        <v>-4200</v>
      </c>
    </row>
    <row r="18" spans="1:8">
      <c r="A18" s="28" t="s">
        <v>69</v>
      </c>
      <c r="B18" s="16">
        <v>300</v>
      </c>
      <c r="C18" s="17">
        <v>42518</v>
      </c>
      <c r="D18" s="17">
        <v>42501</v>
      </c>
      <c r="E18" s="17"/>
      <c r="F18" s="17"/>
      <c r="G18" s="1">
        <f t="shared" si="0"/>
        <v>-17</v>
      </c>
      <c r="H18" s="16">
        <f t="shared" si="1"/>
        <v>-5100</v>
      </c>
    </row>
    <row r="19" spans="1:8">
      <c r="A19" s="28" t="s">
        <v>70</v>
      </c>
      <c r="B19" s="16">
        <v>50.27</v>
      </c>
      <c r="C19" s="17">
        <v>42521</v>
      </c>
      <c r="D19" s="17">
        <v>42501</v>
      </c>
      <c r="E19" s="17"/>
      <c r="F19" s="17"/>
      <c r="G19" s="1">
        <f t="shared" si="0"/>
        <v>-20</v>
      </c>
      <c r="H19" s="16">
        <f t="shared" si="1"/>
        <v>-1005.4000000000001</v>
      </c>
    </row>
    <row r="20" spans="1:8">
      <c r="A20" s="28" t="s">
        <v>71</v>
      </c>
      <c r="B20" s="16">
        <v>309.64999999999998</v>
      </c>
      <c r="C20" s="17">
        <v>42521</v>
      </c>
      <c r="D20" s="17">
        <v>42501</v>
      </c>
      <c r="E20" s="17"/>
      <c r="F20" s="17"/>
      <c r="G20" s="1">
        <f t="shared" si="0"/>
        <v>-20</v>
      </c>
      <c r="H20" s="16">
        <f t="shared" si="1"/>
        <v>-6193</v>
      </c>
    </row>
    <row r="21" spans="1:8">
      <c r="A21" s="28" t="s">
        <v>72</v>
      </c>
      <c r="B21" s="16">
        <v>7047</v>
      </c>
      <c r="C21" s="17">
        <v>42501</v>
      </c>
      <c r="D21" s="17">
        <v>42506</v>
      </c>
      <c r="E21" s="17"/>
      <c r="F21" s="17"/>
      <c r="G21" s="1">
        <f t="shared" si="0"/>
        <v>5</v>
      </c>
      <c r="H21" s="16">
        <f t="shared" si="1"/>
        <v>35235</v>
      </c>
    </row>
    <row r="22" spans="1:8">
      <c r="A22" s="28" t="s">
        <v>73</v>
      </c>
      <c r="B22" s="16">
        <v>408</v>
      </c>
      <c r="C22" s="17">
        <v>42532</v>
      </c>
      <c r="D22" s="17">
        <v>42506</v>
      </c>
      <c r="E22" s="17"/>
      <c r="F22" s="17"/>
      <c r="G22" s="1">
        <f t="shared" si="0"/>
        <v>-26</v>
      </c>
      <c r="H22" s="16">
        <f t="shared" si="1"/>
        <v>-10608</v>
      </c>
    </row>
    <row r="23" spans="1:8">
      <c r="A23" s="28" t="s">
        <v>74</v>
      </c>
      <c r="B23" s="16">
        <v>730</v>
      </c>
      <c r="C23" s="17">
        <v>42522</v>
      </c>
      <c r="D23" s="17">
        <v>42545</v>
      </c>
      <c r="E23" s="17"/>
      <c r="F23" s="17"/>
      <c r="G23" s="1">
        <f t="shared" si="0"/>
        <v>23</v>
      </c>
      <c r="H23" s="16">
        <f t="shared" si="1"/>
        <v>16790</v>
      </c>
    </row>
    <row r="24" spans="1:8">
      <c r="A24" s="28" t="s">
        <v>75</v>
      </c>
      <c r="B24" s="16">
        <v>854.55</v>
      </c>
      <c r="C24" s="17">
        <v>42523</v>
      </c>
      <c r="D24" s="17">
        <v>42545</v>
      </c>
      <c r="E24" s="17"/>
      <c r="F24" s="17"/>
      <c r="G24" s="1">
        <f t="shared" si="0"/>
        <v>22</v>
      </c>
      <c r="H24" s="16">
        <f t="shared" si="1"/>
        <v>18800.099999999999</v>
      </c>
    </row>
    <row r="25" spans="1:8">
      <c r="A25" s="28" t="s">
        <v>76</v>
      </c>
      <c r="B25" s="16">
        <v>38.93</v>
      </c>
      <c r="C25" s="17">
        <v>42536</v>
      </c>
      <c r="D25" s="17">
        <v>42545</v>
      </c>
      <c r="E25" s="17"/>
      <c r="F25" s="17"/>
      <c r="G25" s="1">
        <f t="shared" si="0"/>
        <v>9</v>
      </c>
      <c r="H25" s="16">
        <f t="shared" si="1"/>
        <v>350.37</v>
      </c>
    </row>
    <row r="26" spans="1:8">
      <c r="A26" s="28" t="s">
        <v>77</v>
      </c>
      <c r="B26" s="16">
        <v>280</v>
      </c>
      <c r="C26" s="17">
        <v>42537</v>
      </c>
      <c r="D26" s="17">
        <v>42545</v>
      </c>
      <c r="E26" s="17"/>
      <c r="F26" s="17"/>
      <c r="G26" s="1">
        <f t="shared" si="0"/>
        <v>8</v>
      </c>
      <c r="H26" s="16">
        <f t="shared" si="1"/>
        <v>2240</v>
      </c>
    </row>
    <row r="27" spans="1:8">
      <c r="A27" s="28" t="s">
        <v>78</v>
      </c>
      <c r="B27" s="16">
        <v>302</v>
      </c>
      <c r="C27" s="17">
        <v>42540</v>
      </c>
      <c r="D27" s="17">
        <v>42545</v>
      </c>
      <c r="E27" s="17"/>
      <c r="F27" s="17"/>
      <c r="G27" s="1">
        <f t="shared" si="0"/>
        <v>5</v>
      </c>
      <c r="H27" s="16">
        <f t="shared" si="1"/>
        <v>1510</v>
      </c>
    </row>
    <row r="28" spans="1:8">
      <c r="A28" s="28" t="s">
        <v>79</v>
      </c>
      <c r="B28" s="16">
        <v>33.58</v>
      </c>
      <c r="C28" s="17">
        <v>42544</v>
      </c>
      <c r="D28" s="17">
        <v>42545</v>
      </c>
      <c r="E28" s="17"/>
      <c r="F28" s="17"/>
      <c r="G28" s="1">
        <f t="shared" si="0"/>
        <v>1</v>
      </c>
      <c r="H28" s="16">
        <f t="shared" si="1"/>
        <v>33.58</v>
      </c>
    </row>
    <row r="29" spans="1:8">
      <c r="A29" s="28" t="s">
        <v>80</v>
      </c>
      <c r="B29" s="16">
        <v>259.08999999999997</v>
      </c>
      <c r="C29" s="17">
        <v>42545</v>
      </c>
      <c r="D29" s="17">
        <v>42545</v>
      </c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 t="s">
        <v>81</v>
      </c>
      <c r="B30" s="16">
        <v>177.46</v>
      </c>
      <c r="C30" s="17">
        <v>42549</v>
      </c>
      <c r="D30" s="17">
        <v>42545</v>
      </c>
      <c r="E30" s="17"/>
      <c r="F30" s="17"/>
      <c r="G30" s="1">
        <f t="shared" si="0"/>
        <v>-4</v>
      </c>
      <c r="H30" s="16">
        <f t="shared" si="1"/>
        <v>-709.84</v>
      </c>
    </row>
    <row r="31" spans="1:8">
      <c r="A31" s="28" t="s">
        <v>82</v>
      </c>
      <c r="B31" s="16">
        <v>150.88</v>
      </c>
      <c r="C31" s="17">
        <v>42551</v>
      </c>
      <c r="D31" s="17">
        <v>42545</v>
      </c>
      <c r="E31" s="17"/>
      <c r="F31" s="17"/>
      <c r="G31" s="1">
        <f t="shared" si="0"/>
        <v>-6</v>
      </c>
      <c r="H31" s="16">
        <f t="shared" si="1"/>
        <v>-905.28</v>
      </c>
    </row>
    <row r="32" spans="1:8">
      <c r="A32" s="28" t="s">
        <v>83</v>
      </c>
      <c r="B32" s="16">
        <v>5945.51</v>
      </c>
      <c r="C32" s="17">
        <v>42551</v>
      </c>
      <c r="D32" s="17">
        <v>42545</v>
      </c>
      <c r="E32" s="17"/>
      <c r="F32" s="17"/>
      <c r="G32" s="1">
        <f t="shared" si="0"/>
        <v>-6</v>
      </c>
      <c r="H32" s="16">
        <f t="shared" si="1"/>
        <v>-35673.06</v>
      </c>
    </row>
    <row r="33" spans="1:8">
      <c r="A33" s="28" t="s">
        <v>84</v>
      </c>
      <c r="B33" s="16">
        <v>100</v>
      </c>
      <c r="C33" s="17">
        <v>42551</v>
      </c>
      <c r="D33" s="17">
        <v>42545</v>
      </c>
      <c r="E33" s="17"/>
      <c r="F33" s="17"/>
      <c r="G33" s="1">
        <f t="shared" si="0"/>
        <v>-6</v>
      </c>
      <c r="H33" s="16">
        <f t="shared" si="1"/>
        <v>-600</v>
      </c>
    </row>
    <row r="34" spans="1:8">
      <c r="A34" s="28" t="s">
        <v>85</v>
      </c>
      <c r="B34" s="16">
        <v>38.24</v>
      </c>
      <c r="C34" s="17">
        <v>42560</v>
      </c>
      <c r="D34" s="17">
        <v>42545</v>
      </c>
      <c r="E34" s="17"/>
      <c r="F34" s="17"/>
      <c r="G34" s="1">
        <f t="shared" si="0"/>
        <v>-15</v>
      </c>
      <c r="H34" s="16">
        <f t="shared" si="1"/>
        <v>-573.6</v>
      </c>
    </row>
    <row r="35" spans="1:8">
      <c r="A35" s="28" t="s">
        <v>86</v>
      </c>
      <c r="B35" s="16">
        <v>112</v>
      </c>
      <c r="C35" s="17">
        <v>42565</v>
      </c>
      <c r="D35" s="17">
        <v>42545</v>
      </c>
      <c r="E35" s="17"/>
      <c r="F35" s="17"/>
      <c r="G35" s="1">
        <f t="shared" si="0"/>
        <v>-20</v>
      </c>
      <c r="H35" s="16">
        <f t="shared" si="1"/>
        <v>-2240</v>
      </c>
    </row>
    <row r="36" spans="1:8">
      <c r="A36" s="28" t="s">
        <v>87</v>
      </c>
      <c r="B36" s="16">
        <v>140</v>
      </c>
      <c r="C36" s="17">
        <v>42565</v>
      </c>
      <c r="D36" s="17">
        <v>42545</v>
      </c>
      <c r="E36" s="17"/>
      <c r="F36" s="17"/>
      <c r="G36" s="1">
        <f t="shared" si="0"/>
        <v>-20</v>
      </c>
      <c r="H36" s="16">
        <f t="shared" si="1"/>
        <v>-2800</v>
      </c>
    </row>
    <row r="37" spans="1:8">
      <c r="A37" s="28" t="s">
        <v>88</v>
      </c>
      <c r="B37" s="16">
        <v>177.75</v>
      </c>
      <c r="C37" s="17">
        <v>42566</v>
      </c>
      <c r="D37" s="17">
        <v>42545</v>
      </c>
      <c r="E37" s="17"/>
      <c r="F37" s="17"/>
      <c r="G37" s="1">
        <f t="shared" si="0"/>
        <v>-21</v>
      </c>
      <c r="H37" s="16">
        <f t="shared" si="1"/>
        <v>-3732.75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2016-07-08T14:23:50Z</dcterms:modified>
</cp:coreProperties>
</file>